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7"/>
  <workbookPr filterPrivacy="1"/>
  <xr:revisionPtr revIDLastSave="0" documentId="8_{98895352-4A08-4674-8067-521CD20A8263}" xr6:coauthVersionLast="36" xr6:coauthVersionMax="36" xr10:uidLastSave="{00000000-0000-0000-0000-000000000000}"/>
  <bookViews>
    <workbookView xWindow="110" yWindow="110" windowWidth="10010" windowHeight="7010" tabRatio="596" xr2:uid="{00000000-000D-0000-FFFF-FFFF00000000}"/>
  </bookViews>
  <sheets>
    <sheet name="Notes and Contents" sheetId="14" r:id="rId1"/>
    <sheet name="Table 1-5" sheetId="4" r:id="rId2"/>
    <sheet name="Table1-6(a)" sheetId="6" r:id="rId3"/>
    <sheet name="Table1-6(b)" sheetId="7" r:id="rId4"/>
    <sheet name="Table1-6(c)" sheetId="8" r:id="rId5"/>
    <sheet name="Table1-6(d)" sheetId="11" r:id="rId6"/>
    <sheet name="Table1-7(a)" sheetId="10" r:id="rId7"/>
    <sheet name="Table1-7(b)" sheetId="9" r:id="rId8"/>
    <sheet name="Table 1-10" sheetId="17" r:id="rId9"/>
    <sheet name="Table A-1" sheetId="1" r:id="rId10"/>
    <sheet name="Inflation" sheetId="2" r:id="rId11"/>
    <sheet name="Traditionally_Independent_10yr" sheetId="15" r:id="rId12"/>
  </sheets>
  <definedNames>
    <definedName name="_ftn1" localSheetId="11">Traditionally_Independent_10yr!$A$14</definedName>
    <definedName name="_ftn10" localSheetId="11">Traditionally_Independent_10yr!$A$24</definedName>
    <definedName name="_ftn11" localSheetId="11">Traditionally_Independent_10yr!$A$25</definedName>
    <definedName name="_ftn12" localSheetId="11">Traditionally_Independent_10yr!$A$26</definedName>
    <definedName name="_ftn2" localSheetId="11">Traditionally_Independent_10yr!$A$15</definedName>
    <definedName name="_ftn3" localSheetId="11">Traditionally_Independent_10yr!$A$16</definedName>
    <definedName name="_ftn4" localSheetId="11">Traditionally_Independent_10yr!$A$17</definedName>
    <definedName name="_ftn5" localSheetId="11">Traditionally_Independent_10yr!$A$18</definedName>
    <definedName name="_ftn6" localSheetId="11">Traditionally_Independent_10yr!$A$19</definedName>
    <definedName name="_ftn7" localSheetId="11">Traditionally_Independent_10yr!$A$20</definedName>
    <definedName name="_ftn8" localSheetId="11">Traditionally_Independent_10yr!$A$21</definedName>
    <definedName name="_ftn9" localSheetId="11">Traditionally_Independent_10yr!$A$22</definedName>
    <definedName name="_ftnref1" localSheetId="11">Traditionally_Independent_10yr!$F$6</definedName>
    <definedName name="_ftnref10" localSheetId="11">Traditionally_Independent_10yr!$H$11</definedName>
    <definedName name="_ftnref11" localSheetId="11">Traditionally_Independent_10yr!$I$11</definedName>
    <definedName name="_ftnref12" localSheetId="11">Traditionally_Independent_10yr!$J$11</definedName>
    <definedName name="_ftnref2" localSheetId="11">Traditionally_Independent_10yr!$H$6</definedName>
    <definedName name="_ftnref3" localSheetId="11">Traditionally_Independent_10yr!$F$8</definedName>
    <definedName name="_ftnref4" localSheetId="11">Traditionally_Independent_10yr!$H$8</definedName>
    <definedName name="_ftnref5" localSheetId="11">Traditionally_Independent_10yr!$I$8</definedName>
    <definedName name="_ftnref6" localSheetId="11">Traditionally_Independent_10yr!$J$8</definedName>
    <definedName name="_ftnref7" localSheetId="11">Traditionally_Independent_10yr!$I$9</definedName>
    <definedName name="_ftnref8" localSheetId="11">Traditionally_Independent_10yr!$J$9</definedName>
    <definedName name="_ftnref9" localSheetId="11">Traditionally_Independent_10yr!$F$11</definedName>
  </definedNames>
  <calcPr calcId="191029"/>
</workbook>
</file>

<file path=xl/calcChain.xml><?xml version="1.0" encoding="utf-8"?>
<calcChain xmlns="http://schemas.openxmlformats.org/spreadsheetml/2006/main">
  <c r="A10" i="6" l="1"/>
  <c r="B10" i="6"/>
  <c r="C10" i="6"/>
  <c r="D10" i="6"/>
  <c r="A11" i="6"/>
  <c r="B11" i="6"/>
  <c r="C11" i="6"/>
  <c r="D11" i="6"/>
  <c r="A12" i="6"/>
  <c r="B12" i="6"/>
  <c r="C12" i="6"/>
  <c r="D12" i="6"/>
  <c r="BA13" i="1"/>
  <c r="CG13" i="1" s="1"/>
  <c r="BA14" i="1"/>
  <c r="CG14" i="1" s="1"/>
  <c r="BA15" i="1"/>
  <c r="CG15" i="1" s="1"/>
  <c r="AO13" i="1"/>
  <c r="AP13" i="1" s="1"/>
  <c r="F10" i="6" s="1"/>
  <c r="AS13" i="1"/>
  <c r="BY13" i="1" s="1"/>
  <c r="AW13" i="1"/>
  <c r="CC13" i="1" s="1"/>
  <c r="AO14" i="1"/>
  <c r="AP14" i="1" s="1"/>
  <c r="F11" i="6" s="1"/>
  <c r="AS14" i="1"/>
  <c r="AT14" i="1" s="1"/>
  <c r="BZ14" i="1" s="1"/>
  <c r="U11" i="6" s="1"/>
  <c r="AW14" i="1"/>
  <c r="CC14" i="1" s="1"/>
  <c r="AO15" i="1"/>
  <c r="AP15" i="1" s="1"/>
  <c r="F12" i="6" s="1"/>
  <c r="AS15" i="1"/>
  <c r="BY15" i="1" s="1"/>
  <c r="AW15" i="1"/>
  <c r="CC15" i="1" s="1"/>
  <c r="AZ15" i="1" l="1"/>
  <c r="M12" i="6" s="1"/>
  <c r="AV15" i="1"/>
  <c r="AR15" i="1"/>
  <c r="G12" i="6" s="1"/>
  <c r="AZ14" i="1"/>
  <c r="M11" i="6" s="1"/>
  <c r="AV14" i="1"/>
  <c r="J11" i="6" s="1"/>
  <c r="AR14" i="1"/>
  <c r="G11" i="6" s="1"/>
  <c r="AZ13" i="1"/>
  <c r="CF13" i="1" s="1"/>
  <c r="Y10" i="6" s="1"/>
  <c r="AV13" i="1"/>
  <c r="CB13" i="1" s="1"/>
  <c r="V10" i="6" s="1"/>
  <c r="AR13" i="1"/>
  <c r="BD15" i="1"/>
  <c r="P12" i="6" s="1"/>
  <c r="BD14" i="1"/>
  <c r="CJ14" i="1" s="1"/>
  <c r="AB11" i="6" s="1"/>
  <c r="BD13" i="1"/>
  <c r="CJ13" i="1" s="1"/>
  <c r="AB10" i="6" s="1"/>
  <c r="BY14" i="1"/>
  <c r="AY15" i="1"/>
  <c r="CE15" i="1" s="1"/>
  <c r="W12" i="6" s="1"/>
  <c r="AU15" i="1"/>
  <c r="H12" i="6" s="1"/>
  <c r="AQ15" i="1"/>
  <c r="E12" i="6" s="1"/>
  <c r="AY14" i="1"/>
  <c r="CE14" i="1" s="1"/>
  <c r="W11" i="6" s="1"/>
  <c r="AU14" i="1"/>
  <c r="CA14" i="1" s="1"/>
  <c r="T11" i="6" s="1"/>
  <c r="AQ14" i="1"/>
  <c r="E11" i="6" s="1"/>
  <c r="AY13" i="1"/>
  <c r="K10" i="6" s="1"/>
  <c r="AU13" i="1"/>
  <c r="H10" i="6" s="1"/>
  <c r="AQ13" i="1"/>
  <c r="E10" i="6" s="1"/>
  <c r="BC15" i="1"/>
  <c r="N12" i="6" s="1"/>
  <c r="BC14" i="1"/>
  <c r="BC13" i="1"/>
  <c r="AX15" i="1"/>
  <c r="AT15" i="1"/>
  <c r="I12" i="6" s="1"/>
  <c r="AX14" i="1"/>
  <c r="L11" i="6" s="1"/>
  <c r="AX13" i="1"/>
  <c r="AT13" i="1"/>
  <c r="I10" i="6" s="1"/>
  <c r="BB15" i="1"/>
  <c r="CH15" i="1" s="1"/>
  <c r="AA12" i="6" s="1"/>
  <c r="BB14" i="1"/>
  <c r="BB13" i="1"/>
  <c r="O10" i="6" s="1"/>
  <c r="K11" i="6"/>
  <c r="CH13" i="1"/>
  <c r="AA10" i="6" s="1"/>
  <c r="CA13" i="1"/>
  <c r="T10" i="6" s="1"/>
  <c r="CI15" i="1"/>
  <c r="Z12" i="6" s="1"/>
  <c r="CI13" i="1"/>
  <c r="Z10" i="6" s="1"/>
  <c r="N10" i="6"/>
  <c r="CJ15" i="1"/>
  <c r="AB12" i="6" s="1"/>
  <c r="CF15" i="1"/>
  <c r="Y12" i="6" s="1"/>
  <c r="I11" i="6"/>
  <c r="BZ15" i="1"/>
  <c r="U12" i="6" s="1"/>
  <c r="H11" i="6"/>
  <c r="J10" i="6"/>
  <c r="BV15" i="1"/>
  <c r="R12" i="6" s="1"/>
  <c r="BV14" i="1"/>
  <c r="R11" i="6" s="1"/>
  <c r="BV13" i="1"/>
  <c r="R10" i="6" s="1"/>
  <c r="BQ63" i="1"/>
  <c r="BQ62" i="1"/>
  <c r="BQ61" i="1"/>
  <c r="BQ60" i="1"/>
  <c r="BQ59" i="1"/>
  <c r="BQ58" i="1"/>
  <c r="BQ57" i="1"/>
  <c r="BQ56" i="1"/>
  <c r="BQ55" i="1"/>
  <c r="BQ54" i="1"/>
  <c r="BQ53" i="1"/>
  <c r="BQ52" i="1"/>
  <c r="BQ51" i="1"/>
  <c r="BQ50" i="1"/>
  <c r="BQ49" i="1"/>
  <c r="BQ48" i="1"/>
  <c r="BQ47" i="1"/>
  <c r="BQ46" i="1"/>
  <c r="BQ45" i="1"/>
  <c r="BQ44" i="1"/>
  <c r="BQ43" i="1"/>
  <c r="BQ42" i="1"/>
  <c r="BQ41" i="1"/>
  <c r="BQ40" i="1"/>
  <c r="BQ39" i="1"/>
  <c r="BQ38" i="1"/>
  <c r="BQ37" i="1"/>
  <c r="BQ36" i="1"/>
  <c r="BQ35" i="1"/>
  <c r="BQ34" i="1"/>
  <c r="BQ33" i="1"/>
  <c r="BQ32" i="1"/>
  <c r="BQ31" i="1"/>
  <c r="BQ30" i="1"/>
  <c r="BQ29" i="1"/>
  <c r="BQ28" i="1"/>
  <c r="BQ27" i="1"/>
  <c r="BQ26" i="1"/>
  <c r="BQ25" i="1"/>
  <c r="BQ24" i="1"/>
  <c r="BQ23" i="1"/>
  <c r="BQ22" i="1"/>
  <c r="BQ21" i="1"/>
  <c r="BQ20" i="1"/>
  <c r="BQ19" i="1"/>
  <c r="BQ18" i="1"/>
  <c r="BQ17" i="1"/>
  <c r="BQ16" i="1"/>
  <c r="BQ12" i="1"/>
  <c r="BQ11" i="1"/>
  <c r="BQ10" i="1"/>
  <c r="BQ9" i="1"/>
  <c r="BQ8" i="1"/>
  <c r="BQ7" i="1"/>
  <c r="BQ6" i="1"/>
  <c r="BQ5" i="1"/>
  <c r="BQ4" i="1"/>
  <c r="BM63" i="1"/>
  <c r="BM62" i="1"/>
  <c r="BM61" i="1"/>
  <c r="BM60" i="1"/>
  <c r="BM59" i="1"/>
  <c r="BM58" i="1"/>
  <c r="BM57" i="1"/>
  <c r="BM56" i="1"/>
  <c r="BM55" i="1"/>
  <c r="BM54" i="1"/>
  <c r="BM53" i="1"/>
  <c r="BM52" i="1"/>
  <c r="BM51" i="1"/>
  <c r="BM50" i="1"/>
  <c r="BM49" i="1"/>
  <c r="BM48" i="1"/>
  <c r="BM47" i="1"/>
  <c r="BM46" i="1"/>
  <c r="BM45" i="1"/>
  <c r="BM44" i="1"/>
  <c r="BM43" i="1"/>
  <c r="BM42" i="1"/>
  <c r="BM41" i="1"/>
  <c r="BM40" i="1"/>
  <c r="BM39" i="1"/>
  <c r="BM38" i="1"/>
  <c r="BM37" i="1"/>
  <c r="BM36" i="1"/>
  <c r="BM35" i="1"/>
  <c r="BM34" i="1"/>
  <c r="BM33" i="1"/>
  <c r="BM32" i="1"/>
  <c r="BM31" i="1"/>
  <c r="BM30" i="1"/>
  <c r="BM29" i="1"/>
  <c r="BM28" i="1"/>
  <c r="BM27" i="1"/>
  <c r="BM26" i="1"/>
  <c r="BM25" i="1"/>
  <c r="BM24" i="1"/>
  <c r="BM23" i="1"/>
  <c r="BM22" i="1"/>
  <c r="BM21" i="1"/>
  <c r="BM20" i="1"/>
  <c r="BM19" i="1"/>
  <c r="BM18" i="1"/>
  <c r="BM17" i="1"/>
  <c r="BM16" i="1"/>
  <c r="BM12" i="1"/>
  <c r="BM11" i="1"/>
  <c r="BM10" i="1"/>
  <c r="BM9" i="1"/>
  <c r="BM8" i="1"/>
  <c r="BM7" i="1"/>
  <c r="BM6" i="1"/>
  <c r="BM5" i="1"/>
  <c r="BM4" i="1"/>
  <c r="BI63" i="1"/>
  <c r="BI62" i="1"/>
  <c r="BI61" i="1"/>
  <c r="BI60" i="1"/>
  <c r="BI59" i="1"/>
  <c r="BI58" i="1"/>
  <c r="BI57" i="1"/>
  <c r="BI56" i="1"/>
  <c r="BI55" i="1"/>
  <c r="BI54" i="1"/>
  <c r="BI53" i="1"/>
  <c r="BI52" i="1"/>
  <c r="BI51" i="1"/>
  <c r="BI50" i="1"/>
  <c r="BI49" i="1"/>
  <c r="BI48" i="1"/>
  <c r="BI47" i="1"/>
  <c r="BI46" i="1"/>
  <c r="BI45" i="1"/>
  <c r="BI44" i="1"/>
  <c r="BI43" i="1"/>
  <c r="BI42" i="1"/>
  <c r="BI41" i="1"/>
  <c r="BI40" i="1"/>
  <c r="BI39" i="1"/>
  <c r="BI38" i="1"/>
  <c r="BI37" i="1"/>
  <c r="BI36" i="1"/>
  <c r="BI35" i="1"/>
  <c r="BI34" i="1"/>
  <c r="BI33" i="1"/>
  <c r="BI32" i="1"/>
  <c r="BI31" i="1"/>
  <c r="BI30" i="1"/>
  <c r="BI29" i="1"/>
  <c r="BI28" i="1"/>
  <c r="BI27" i="1"/>
  <c r="BI26" i="1"/>
  <c r="BI25" i="1"/>
  <c r="BI24" i="1"/>
  <c r="BI23" i="1"/>
  <c r="BI22" i="1"/>
  <c r="BI21" i="1"/>
  <c r="BI20" i="1"/>
  <c r="BI19" i="1"/>
  <c r="BI18" i="1"/>
  <c r="BI17" i="1"/>
  <c r="BI16" i="1"/>
  <c r="BI12" i="1"/>
  <c r="BI11" i="1"/>
  <c r="BI10" i="1"/>
  <c r="BI9" i="1"/>
  <c r="BI8" i="1"/>
  <c r="BI7" i="1"/>
  <c r="BI6" i="1"/>
  <c r="BI5" i="1"/>
  <c r="BI4" i="1"/>
  <c r="BE63" i="1"/>
  <c r="BE62" i="1"/>
  <c r="BE61" i="1"/>
  <c r="BE60" i="1"/>
  <c r="BE59" i="1"/>
  <c r="BE58" i="1"/>
  <c r="BE57" i="1"/>
  <c r="BE56" i="1"/>
  <c r="BE55" i="1"/>
  <c r="BE54" i="1"/>
  <c r="BE53" i="1"/>
  <c r="BE52" i="1"/>
  <c r="BE51" i="1"/>
  <c r="BE50" i="1"/>
  <c r="BE49" i="1"/>
  <c r="BE48" i="1"/>
  <c r="BE47" i="1"/>
  <c r="BE46" i="1"/>
  <c r="BE45" i="1"/>
  <c r="BE44" i="1"/>
  <c r="BE43" i="1"/>
  <c r="BE42" i="1"/>
  <c r="BE41" i="1"/>
  <c r="BE40" i="1"/>
  <c r="BE39" i="1"/>
  <c r="BE38" i="1"/>
  <c r="BE37" i="1"/>
  <c r="BE36" i="1"/>
  <c r="BE35" i="1"/>
  <c r="BE34" i="1"/>
  <c r="BE33" i="1"/>
  <c r="BE32" i="1"/>
  <c r="BE31" i="1"/>
  <c r="BE30" i="1"/>
  <c r="BE29" i="1"/>
  <c r="BE28" i="1"/>
  <c r="BE27" i="1"/>
  <c r="BE26" i="1"/>
  <c r="BE25" i="1"/>
  <c r="BE24" i="1"/>
  <c r="BE23" i="1"/>
  <c r="BE22" i="1"/>
  <c r="BE21" i="1"/>
  <c r="BE20" i="1"/>
  <c r="BE19" i="1"/>
  <c r="BE18" i="1"/>
  <c r="BE17" i="1"/>
  <c r="BE16" i="1"/>
  <c r="BE12" i="1"/>
  <c r="BE11" i="1"/>
  <c r="BE10" i="1"/>
  <c r="BE9" i="1"/>
  <c r="BE8" i="1"/>
  <c r="BE7" i="1"/>
  <c r="BE6" i="1"/>
  <c r="BE5" i="1"/>
  <c r="BE4" i="1"/>
  <c r="BA63" i="1"/>
  <c r="BA62" i="1"/>
  <c r="BA61" i="1"/>
  <c r="BA60" i="1"/>
  <c r="BA59" i="1"/>
  <c r="BA58" i="1"/>
  <c r="BA57" i="1"/>
  <c r="BA56" i="1"/>
  <c r="BA55" i="1"/>
  <c r="BA54" i="1"/>
  <c r="BA53" i="1"/>
  <c r="BA52" i="1"/>
  <c r="BA51" i="1"/>
  <c r="BA50" i="1"/>
  <c r="BA49" i="1"/>
  <c r="BA48" i="1"/>
  <c r="BA47" i="1"/>
  <c r="BA46" i="1"/>
  <c r="BA45" i="1"/>
  <c r="BA44" i="1"/>
  <c r="BA43" i="1"/>
  <c r="BA42" i="1"/>
  <c r="BA41" i="1"/>
  <c r="BA40" i="1"/>
  <c r="BA39" i="1"/>
  <c r="BA38" i="1"/>
  <c r="BA37" i="1"/>
  <c r="BA36" i="1"/>
  <c r="BA35" i="1"/>
  <c r="BA34" i="1"/>
  <c r="BA33" i="1"/>
  <c r="BA32" i="1"/>
  <c r="BA31" i="1"/>
  <c r="BA30" i="1"/>
  <c r="BA29" i="1"/>
  <c r="BA28" i="1"/>
  <c r="BA27" i="1"/>
  <c r="BA26" i="1"/>
  <c r="BA25" i="1"/>
  <c r="BA24" i="1"/>
  <c r="BA23" i="1"/>
  <c r="BA22" i="1"/>
  <c r="BA21" i="1"/>
  <c r="BA20" i="1"/>
  <c r="BA19" i="1"/>
  <c r="BA18" i="1"/>
  <c r="BA17" i="1"/>
  <c r="BA16" i="1"/>
  <c r="BA12" i="1"/>
  <c r="BA11" i="1"/>
  <c r="BA10" i="1"/>
  <c r="BA9" i="1"/>
  <c r="BA8" i="1"/>
  <c r="BA7" i="1"/>
  <c r="BA6" i="1"/>
  <c r="BA5" i="1"/>
  <c r="BA4" i="1"/>
  <c r="AW63" i="1"/>
  <c r="AW62" i="1"/>
  <c r="AW61" i="1"/>
  <c r="AW60" i="1"/>
  <c r="AW59" i="1"/>
  <c r="AW58" i="1"/>
  <c r="AW57" i="1"/>
  <c r="AW56" i="1"/>
  <c r="AW55" i="1"/>
  <c r="AW54" i="1"/>
  <c r="AW53" i="1"/>
  <c r="AW52" i="1"/>
  <c r="AW51" i="1"/>
  <c r="AW50" i="1"/>
  <c r="AW49" i="1"/>
  <c r="AW48" i="1"/>
  <c r="AW47" i="1"/>
  <c r="AW46" i="1"/>
  <c r="AW45" i="1"/>
  <c r="AW44" i="1"/>
  <c r="AW43" i="1"/>
  <c r="AW42" i="1"/>
  <c r="AW41" i="1"/>
  <c r="AW40" i="1"/>
  <c r="AW39" i="1"/>
  <c r="AW38" i="1"/>
  <c r="AW37" i="1"/>
  <c r="AW36" i="1"/>
  <c r="AW35" i="1"/>
  <c r="AW34" i="1"/>
  <c r="AW33" i="1"/>
  <c r="AW32" i="1"/>
  <c r="AW31" i="1"/>
  <c r="AW30" i="1"/>
  <c r="AW29" i="1"/>
  <c r="AW28" i="1"/>
  <c r="AW27" i="1"/>
  <c r="AW26" i="1"/>
  <c r="AW25" i="1"/>
  <c r="AW24" i="1"/>
  <c r="AW23" i="1"/>
  <c r="AW22" i="1"/>
  <c r="AW21" i="1"/>
  <c r="AW20" i="1"/>
  <c r="AW19" i="1"/>
  <c r="AW18" i="1"/>
  <c r="AW17" i="1"/>
  <c r="AW16" i="1"/>
  <c r="AW12" i="1"/>
  <c r="AW11" i="1"/>
  <c r="AW10" i="1"/>
  <c r="AW9" i="1"/>
  <c r="AW8" i="1"/>
  <c r="AW7" i="1"/>
  <c r="AW6" i="1"/>
  <c r="AW5" i="1"/>
  <c r="AW4" i="1"/>
  <c r="AS63" i="1"/>
  <c r="AS62" i="1"/>
  <c r="AS61" i="1"/>
  <c r="AS60" i="1"/>
  <c r="AS59" i="1"/>
  <c r="AS58" i="1"/>
  <c r="AS57" i="1"/>
  <c r="AS56" i="1"/>
  <c r="AS55" i="1"/>
  <c r="AS54" i="1"/>
  <c r="AS53" i="1"/>
  <c r="AS52" i="1"/>
  <c r="AS51" i="1"/>
  <c r="AS50" i="1"/>
  <c r="AS49" i="1"/>
  <c r="AS48" i="1"/>
  <c r="AS47" i="1"/>
  <c r="AS46" i="1"/>
  <c r="AS45" i="1"/>
  <c r="AS44" i="1"/>
  <c r="AS43" i="1"/>
  <c r="AS42" i="1"/>
  <c r="AS41" i="1"/>
  <c r="AS40" i="1"/>
  <c r="AS39" i="1"/>
  <c r="AS38" i="1"/>
  <c r="AS37" i="1"/>
  <c r="AS36" i="1"/>
  <c r="AS35" i="1"/>
  <c r="AS34" i="1"/>
  <c r="AS33" i="1"/>
  <c r="AS32" i="1"/>
  <c r="AS31" i="1"/>
  <c r="AS30" i="1"/>
  <c r="AS29" i="1"/>
  <c r="AS28" i="1"/>
  <c r="AS27" i="1"/>
  <c r="AS26" i="1"/>
  <c r="AS25" i="1"/>
  <c r="AS24" i="1"/>
  <c r="AS23" i="1"/>
  <c r="AS22" i="1"/>
  <c r="AS21" i="1"/>
  <c r="AS20" i="1"/>
  <c r="AS19" i="1"/>
  <c r="AS18" i="1"/>
  <c r="AS17" i="1"/>
  <c r="AS16" i="1"/>
  <c r="AS12" i="1"/>
  <c r="AS11" i="1"/>
  <c r="AS10" i="1"/>
  <c r="AS9" i="1"/>
  <c r="AS8" i="1"/>
  <c r="AS7" i="1"/>
  <c r="AS6" i="1"/>
  <c r="AS5" i="1"/>
  <c r="AS4" i="1"/>
  <c r="AO5" i="1"/>
  <c r="AO6" i="1"/>
  <c r="AO7" i="1"/>
  <c r="AO8" i="1"/>
  <c r="AO9" i="1"/>
  <c r="AO10" i="1"/>
  <c r="AO11" i="1"/>
  <c r="AO12" i="1"/>
  <c r="AO16" i="1"/>
  <c r="AO17" i="1"/>
  <c r="AO18" i="1"/>
  <c r="AO19" i="1"/>
  <c r="AO20" i="1"/>
  <c r="AO21" i="1"/>
  <c r="AO22" i="1"/>
  <c r="AO23" i="1"/>
  <c r="AO24" i="1"/>
  <c r="AO25" i="1"/>
  <c r="AO26" i="1"/>
  <c r="AO27" i="1"/>
  <c r="AO28" i="1"/>
  <c r="AO29" i="1"/>
  <c r="AO30" i="1"/>
  <c r="AO31" i="1"/>
  <c r="AO32" i="1"/>
  <c r="AO33" i="1"/>
  <c r="AO34" i="1"/>
  <c r="AO35" i="1"/>
  <c r="AO36" i="1"/>
  <c r="AO37" i="1"/>
  <c r="AO38" i="1"/>
  <c r="AO39" i="1"/>
  <c r="AO40" i="1"/>
  <c r="AO41" i="1"/>
  <c r="AO42" i="1"/>
  <c r="AO43" i="1"/>
  <c r="AO44" i="1"/>
  <c r="AO45" i="1"/>
  <c r="AO46" i="1"/>
  <c r="AO47" i="1"/>
  <c r="AO48" i="1"/>
  <c r="AO49" i="1"/>
  <c r="AO50" i="1"/>
  <c r="AO51" i="1"/>
  <c r="AO52" i="1"/>
  <c r="AO53" i="1"/>
  <c r="AO54" i="1"/>
  <c r="AO55" i="1"/>
  <c r="AO56" i="1"/>
  <c r="AO57" i="1"/>
  <c r="AO58" i="1"/>
  <c r="AO59" i="1"/>
  <c r="AO60" i="1"/>
  <c r="AO61" i="1"/>
  <c r="AO62" i="1"/>
  <c r="AO63" i="1"/>
  <c r="AO4" i="1"/>
  <c r="B19" i="2"/>
  <c r="B20" i="2" s="1"/>
  <c r="B21" i="2" s="1"/>
  <c r="BZ13" i="1" l="1"/>
  <c r="U10" i="6" s="1"/>
  <c r="CB14" i="1"/>
  <c r="V11" i="6" s="1"/>
  <c r="K12" i="6"/>
  <c r="BX14" i="1"/>
  <c r="S11" i="6" s="1"/>
  <c r="BW13" i="1"/>
  <c r="Q10" i="6" s="1"/>
  <c r="BX15" i="1"/>
  <c r="S12" i="6" s="1"/>
  <c r="M10" i="6"/>
  <c r="CA15" i="1"/>
  <c r="T12" i="6" s="1"/>
  <c r="BW14" i="1"/>
  <c r="Q11" i="6" s="1"/>
  <c r="O11" i="6"/>
  <c r="CH14" i="1"/>
  <c r="AA11" i="6" s="1"/>
  <c r="N11" i="6"/>
  <c r="CI14" i="1"/>
  <c r="Z11" i="6" s="1"/>
  <c r="BW15" i="1"/>
  <c r="Q12" i="6" s="1"/>
  <c r="CF14" i="1"/>
  <c r="Y11" i="6" s="1"/>
  <c r="P10" i="6"/>
  <c r="CE13" i="1"/>
  <c r="W10" i="6" s="1"/>
  <c r="CD14" i="1"/>
  <c r="X11" i="6" s="1"/>
  <c r="P11" i="6"/>
  <c r="O12" i="6"/>
  <c r="CD15" i="1"/>
  <c r="X12" i="6" s="1"/>
  <c r="L12" i="6"/>
  <c r="CB15" i="1"/>
  <c r="V12" i="6" s="1"/>
  <c r="J12" i="6"/>
  <c r="CD13" i="1"/>
  <c r="X10" i="6" s="1"/>
  <c r="L10" i="6"/>
  <c r="BX13" i="1"/>
  <c r="S10" i="6" s="1"/>
  <c r="G10" i="6"/>
  <c r="AP4" i="1"/>
  <c r="AQ4" i="1"/>
  <c r="AR4" i="1"/>
  <c r="AT4" i="1"/>
  <c r="AU4" i="1"/>
  <c r="AV4" i="1"/>
  <c r="AX4" i="1"/>
  <c r="AY4" i="1"/>
  <c r="AZ4" i="1"/>
  <c r="BB4" i="1"/>
  <c r="BC4" i="1"/>
  <c r="BD4" i="1"/>
  <c r="BF4" i="1"/>
  <c r="BG4" i="1"/>
  <c r="BH4" i="1"/>
  <c r="BJ4" i="1"/>
  <c r="A18" i="6" l="1"/>
  <c r="B18" i="6"/>
  <c r="C18" i="6"/>
  <c r="D18" i="6"/>
  <c r="B5" i="7"/>
  <c r="B6" i="7"/>
  <c r="B7" i="7"/>
  <c r="B8" i="7"/>
  <c r="B9" i="7"/>
  <c r="B10" i="7"/>
  <c r="B11" i="7"/>
  <c r="B12" i="7"/>
  <c r="B13" i="7"/>
  <c r="B14" i="7"/>
  <c r="B15" i="7"/>
  <c r="B5" i="8"/>
  <c r="B6" i="8"/>
  <c r="B3" i="11"/>
  <c r="B4" i="11"/>
  <c r="B5" i="11"/>
  <c r="B6" i="11"/>
  <c r="B4" i="9"/>
  <c r="B5" i="9"/>
  <c r="D6" i="11"/>
  <c r="C6" i="11"/>
  <c r="A6" i="11"/>
  <c r="D5" i="11"/>
  <c r="C5" i="11"/>
  <c r="A5" i="11"/>
  <c r="D4" i="11"/>
  <c r="C4" i="11"/>
  <c r="A4" i="11"/>
  <c r="D3" i="11"/>
  <c r="C3" i="11"/>
  <c r="A3" i="11"/>
  <c r="D30" i="10"/>
  <c r="C30" i="10"/>
  <c r="B30" i="10"/>
  <c r="A30" i="10"/>
  <c r="D29" i="10"/>
  <c r="C29" i="10"/>
  <c r="B29" i="10"/>
  <c r="A29" i="10"/>
  <c r="D28" i="10"/>
  <c r="C28" i="10"/>
  <c r="B28" i="10"/>
  <c r="A28" i="10"/>
  <c r="D27" i="10"/>
  <c r="C27" i="10"/>
  <c r="B27" i="10"/>
  <c r="A27" i="10"/>
  <c r="D26" i="10"/>
  <c r="C26" i="10"/>
  <c r="B26" i="10"/>
  <c r="A26" i="10"/>
  <c r="D25" i="10"/>
  <c r="C25" i="10"/>
  <c r="B25" i="10"/>
  <c r="A25" i="10"/>
  <c r="D24" i="10"/>
  <c r="C24" i="10"/>
  <c r="B24" i="10"/>
  <c r="A24" i="10"/>
  <c r="D23" i="10"/>
  <c r="C23" i="10"/>
  <c r="B23" i="10"/>
  <c r="A23" i="10"/>
  <c r="D22" i="10"/>
  <c r="C22" i="10"/>
  <c r="B22" i="10"/>
  <c r="A22" i="10"/>
  <c r="D21" i="10"/>
  <c r="C21" i="10"/>
  <c r="B21" i="10"/>
  <c r="A21" i="10"/>
  <c r="D20" i="10"/>
  <c r="C20" i="10"/>
  <c r="B20" i="10"/>
  <c r="A20" i="10"/>
  <c r="D19" i="10"/>
  <c r="C19" i="10"/>
  <c r="B19" i="10"/>
  <c r="A19" i="10"/>
  <c r="D18" i="10"/>
  <c r="C18" i="10"/>
  <c r="B18" i="10"/>
  <c r="A18" i="10"/>
  <c r="D17" i="10"/>
  <c r="C17" i="10"/>
  <c r="B17" i="10"/>
  <c r="A17" i="10"/>
  <c r="D16" i="10"/>
  <c r="C16" i="10"/>
  <c r="B16" i="10"/>
  <c r="A16" i="10"/>
  <c r="D15" i="10"/>
  <c r="C15" i="10"/>
  <c r="B15" i="10"/>
  <c r="A15" i="10"/>
  <c r="D14" i="10"/>
  <c r="C14" i="10"/>
  <c r="B14" i="10"/>
  <c r="A14" i="10"/>
  <c r="D13" i="10"/>
  <c r="C13" i="10"/>
  <c r="B13" i="10"/>
  <c r="A13" i="10"/>
  <c r="D12" i="10"/>
  <c r="C12" i="10"/>
  <c r="B12" i="10"/>
  <c r="A12" i="10"/>
  <c r="D11" i="10"/>
  <c r="C11" i="10"/>
  <c r="B11" i="10"/>
  <c r="A11" i="10"/>
  <c r="D10" i="10"/>
  <c r="C10" i="10"/>
  <c r="B10" i="10"/>
  <c r="A10" i="10"/>
  <c r="D9" i="10"/>
  <c r="C9" i="10"/>
  <c r="B9" i="10"/>
  <c r="A9" i="10"/>
  <c r="D8" i="10"/>
  <c r="C8" i="10"/>
  <c r="B8" i="10"/>
  <c r="A8" i="10"/>
  <c r="D7" i="10"/>
  <c r="C7" i="10"/>
  <c r="B7" i="10"/>
  <c r="A7" i="10"/>
  <c r="D6" i="10"/>
  <c r="C6" i="10"/>
  <c r="B6" i="10"/>
  <c r="A6" i="10"/>
  <c r="D5" i="10"/>
  <c r="C5" i="10"/>
  <c r="B5" i="10"/>
  <c r="A5" i="10"/>
  <c r="D5" i="9"/>
  <c r="C5" i="9"/>
  <c r="A5" i="9"/>
  <c r="D4" i="9"/>
  <c r="C4" i="9"/>
  <c r="A4" i="9"/>
  <c r="D6" i="8"/>
  <c r="C6" i="8"/>
  <c r="A6" i="8"/>
  <c r="D5" i="8"/>
  <c r="C5" i="8"/>
  <c r="A5" i="8"/>
  <c r="D15" i="7"/>
  <c r="C15" i="7"/>
  <c r="A15" i="7"/>
  <c r="D14" i="7"/>
  <c r="C14" i="7"/>
  <c r="A14" i="7"/>
  <c r="D13" i="7"/>
  <c r="C13" i="7"/>
  <c r="A13" i="7"/>
  <c r="D12" i="7"/>
  <c r="C12" i="7"/>
  <c r="A12" i="7"/>
  <c r="D11" i="7"/>
  <c r="C11" i="7"/>
  <c r="A11" i="7"/>
  <c r="D10" i="7"/>
  <c r="C10" i="7"/>
  <c r="A10" i="7"/>
  <c r="D9" i="7"/>
  <c r="C9" i="7"/>
  <c r="A9" i="7"/>
  <c r="D8" i="7"/>
  <c r="C8" i="7"/>
  <c r="A8" i="7"/>
  <c r="D7" i="7"/>
  <c r="C7" i="7"/>
  <c r="A7" i="7"/>
  <c r="D6" i="7"/>
  <c r="C6" i="7"/>
  <c r="A6" i="7"/>
  <c r="D5" i="7"/>
  <c r="C5" i="7"/>
  <c r="A5" i="7"/>
  <c r="A5" i="6"/>
  <c r="B5" i="6"/>
  <c r="C5" i="6"/>
  <c r="D5" i="6"/>
  <c r="A6" i="6"/>
  <c r="B6" i="6"/>
  <c r="C6" i="6"/>
  <c r="D6" i="6"/>
  <c r="A7" i="6"/>
  <c r="B7" i="6"/>
  <c r="C7" i="6"/>
  <c r="D7" i="6"/>
  <c r="A8" i="6"/>
  <c r="B8" i="6"/>
  <c r="C8" i="6"/>
  <c r="D8" i="6"/>
  <c r="A9" i="6"/>
  <c r="B9" i="6"/>
  <c r="C9" i="6"/>
  <c r="D9" i="6"/>
  <c r="A13" i="6"/>
  <c r="B13" i="6"/>
  <c r="C13" i="6"/>
  <c r="D13" i="6"/>
  <c r="A14" i="6"/>
  <c r="B14" i="6"/>
  <c r="C14" i="6"/>
  <c r="D14" i="6"/>
  <c r="A15" i="6"/>
  <c r="B15" i="6"/>
  <c r="C15" i="6"/>
  <c r="D15" i="6"/>
  <c r="A16" i="6"/>
  <c r="B16" i="6"/>
  <c r="C16" i="6"/>
  <c r="D16" i="6"/>
  <c r="A17" i="6"/>
  <c r="B17" i="6"/>
  <c r="C17" i="6"/>
  <c r="D17" i="6"/>
  <c r="A19" i="6"/>
  <c r="B19" i="6"/>
  <c r="C19" i="6"/>
  <c r="D19" i="6"/>
  <c r="A20" i="6"/>
  <c r="B20" i="6"/>
  <c r="C20" i="6"/>
  <c r="D20" i="6"/>
  <c r="A21" i="6"/>
  <c r="B21" i="6"/>
  <c r="C21" i="6"/>
  <c r="D21" i="6"/>
  <c r="A22" i="6"/>
  <c r="B22" i="6"/>
  <c r="C22" i="6"/>
  <c r="D22" i="6"/>
  <c r="A23" i="6"/>
  <c r="B23" i="6"/>
  <c r="C23" i="6"/>
  <c r="D23" i="6"/>
  <c r="A24" i="6"/>
  <c r="B24" i="6"/>
  <c r="C24" i="6"/>
  <c r="D24" i="6"/>
  <c r="A4" i="6"/>
  <c r="B4" i="6"/>
  <c r="C4" i="6"/>
  <c r="D4" i="6"/>
  <c r="B15" i="4"/>
  <c r="W42" i="1" l="1"/>
  <c r="V42" i="1"/>
  <c r="O42" i="1"/>
  <c r="N42" i="1"/>
  <c r="AP5" i="1" l="1"/>
  <c r="BV5" i="1" s="1"/>
  <c r="AQ5" i="1"/>
  <c r="BW5" i="1" s="1"/>
  <c r="AR5" i="1"/>
  <c r="BX5" i="1" s="1"/>
  <c r="AT5" i="1"/>
  <c r="AU5" i="1"/>
  <c r="CA5" i="1" s="1"/>
  <c r="AV5" i="1"/>
  <c r="CB5" i="1" s="1"/>
  <c r="BF5" i="1"/>
  <c r="F6" i="10" s="1"/>
  <c r="BJ5" i="1"/>
  <c r="I6" i="10" s="1"/>
  <c r="BN5" i="1"/>
  <c r="BR5" i="1"/>
  <c r="AP6" i="1"/>
  <c r="BV6" i="1" s="1"/>
  <c r="AQ6" i="1"/>
  <c r="BW6" i="1" s="1"/>
  <c r="AR6" i="1"/>
  <c r="BX6" i="1" s="1"/>
  <c r="AT6" i="1"/>
  <c r="BZ6" i="1" s="1"/>
  <c r="AU6" i="1"/>
  <c r="CA6" i="1" s="1"/>
  <c r="AV6" i="1"/>
  <c r="CB6" i="1" s="1"/>
  <c r="AY6" i="1"/>
  <c r="CE6" i="1" s="1"/>
  <c r="AZ6" i="1"/>
  <c r="CF6" i="1" s="1"/>
  <c r="BC6" i="1"/>
  <c r="CI6" i="1" s="1"/>
  <c r="BD6" i="1"/>
  <c r="CJ6" i="1" s="1"/>
  <c r="BG6" i="1"/>
  <c r="BH6" i="1"/>
  <c r="G7" i="10" s="1"/>
  <c r="BK6" i="1"/>
  <c r="BL6" i="1"/>
  <c r="J7" i="10" s="1"/>
  <c r="BN6" i="1"/>
  <c r="CT6" i="1" s="1"/>
  <c r="BO6" i="1"/>
  <c r="CU6" i="1" s="1"/>
  <c r="BP6" i="1"/>
  <c r="CV6" i="1" s="1"/>
  <c r="BR6" i="1"/>
  <c r="CX6" i="1" s="1"/>
  <c r="BS6" i="1"/>
  <c r="CY6" i="1" s="1"/>
  <c r="BT6" i="1"/>
  <c r="AP7" i="1"/>
  <c r="BV7" i="1" s="1"/>
  <c r="AQ7" i="1"/>
  <c r="BW7" i="1" s="1"/>
  <c r="AR7" i="1"/>
  <c r="BX7" i="1" s="1"/>
  <c r="AT7" i="1"/>
  <c r="BZ7" i="1" s="1"/>
  <c r="AU7" i="1"/>
  <c r="CA7" i="1" s="1"/>
  <c r="AV7" i="1"/>
  <c r="CB7" i="1" s="1"/>
  <c r="AX7" i="1"/>
  <c r="CD7" i="1" s="1"/>
  <c r="AY7" i="1"/>
  <c r="CE7" i="1" s="1"/>
  <c r="AZ7" i="1"/>
  <c r="CF7" i="1" s="1"/>
  <c r="BB7" i="1"/>
  <c r="CH7" i="1" s="1"/>
  <c r="BC7" i="1"/>
  <c r="CI7" i="1" s="1"/>
  <c r="BD7" i="1"/>
  <c r="CJ7" i="1" s="1"/>
  <c r="BG7" i="1"/>
  <c r="E8" i="10" s="1"/>
  <c r="BH7" i="1"/>
  <c r="G8" i="10" s="1"/>
  <c r="BK7" i="1"/>
  <c r="BL7" i="1"/>
  <c r="BN7" i="1"/>
  <c r="CT7" i="1" s="1"/>
  <c r="BO7" i="1"/>
  <c r="CU7" i="1" s="1"/>
  <c r="BP7" i="1"/>
  <c r="CV7" i="1" s="1"/>
  <c r="BR7" i="1"/>
  <c r="BS7" i="1"/>
  <c r="CY7" i="1" s="1"/>
  <c r="BT7" i="1"/>
  <c r="CZ7" i="1" s="1"/>
  <c r="BF8" i="1"/>
  <c r="CL8" i="1" s="1"/>
  <c r="BG8" i="1"/>
  <c r="CM8" i="1" s="1"/>
  <c r="BH8" i="1"/>
  <c r="CN8" i="1" s="1"/>
  <c r="BJ8" i="1"/>
  <c r="CP8" i="1" s="1"/>
  <c r="BK8" i="1"/>
  <c r="CQ8" i="1" s="1"/>
  <c r="BL8" i="1"/>
  <c r="CR8" i="1" s="1"/>
  <c r="BN8" i="1"/>
  <c r="CT8" i="1" s="1"/>
  <c r="BO8" i="1"/>
  <c r="CU8" i="1" s="1"/>
  <c r="BP8" i="1"/>
  <c r="CV8" i="1" s="1"/>
  <c r="BR8" i="1"/>
  <c r="CX8" i="1" s="1"/>
  <c r="BS8" i="1"/>
  <c r="CY8" i="1" s="1"/>
  <c r="BT8" i="1"/>
  <c r="CZ8" i="1" s="1"/>
  <c r="BF9" i="1"/>
  <c r="CL9" i="1" s="1"/>
  <c r="BG9" i="1"/>
  <c r="CM9" i="1" s="1"/>
  <c r="BH9" i="1"/>
  <c r="CN9" i="1" s="1"/>
  <c r="BJ9" i="1"/>
  <c r="CP9" i="1" s="1"/>
  <c r="BK9" i="1"/>
  <c r="CQ9" i="1" s="1"/>
  <c r="BL9" i="1"/>
  <c r="CR9" i="1" s="1"/>
  <c r="BN9" i="1"/>
  <c r="CT9" i="1" s="1"/>
  <c r="BO9" i="1"/>
  <c r="CU9" i="1" s="1"/>
  <c r="BP9" i="1"/>
  <c r="CV9" i="1" s="1"/>
  <c r="BR9" i="1"/>
  <c r="CX9" i="1" s="1"/>
  <c r="BS9" i="1"/>
  <c r="CY9" i="1" s="1"/>
  <c r="BT9" i="1"/>
  <c r="CZ9" i="1" s="1"/>
  <c r="BF10" i="1"/>
  <c r="CL10" i="1" s="1"/>
  <c r="BG10" i="1"/>
  <c r="CM10" i="1" s="1"/>
  <c r="BH10" i="1"/>
  <c r="CN10" i="1" s="1"/>
  <c r="BJ10" i="1"/>
  <c r="CP10" i="1" s="1"/>
  <c r="BK10" i="1"/>
  <c r="CQ10" i="1" s="1"/>
  <c r="BL10" i="1"/>
  <c r="CR10" i="1" s="1"/>
  <c r="BN10" i="1"/>
  <c r="CT10" i="1" s="1"/>
  <c r="BO10" i="1"/>
  <c r="CU10" i="1" s="1"/>
  <c r="BP10" i="1"/>
  <c r="CV10" i="1" s="1"/>
  <c r="BR10" i="1"/>
  <c r="CX10" i="1" s="1"/>
  <c r="BS10" i="1"/>
  <c r="CY10" i="1" s="1"/>
  <c r="BT10" i="1"/>
  <c r="CZ10" i="1" s="1"/>
  <c r="BF11" i="1"/>
  <c r="CL11" i="1" s="1"/>
  <c r="BG11" i="1"/>
  <c r="CM11" i="1" s="1"/>
  <c r="BH11" i="1"/>
  <c r="CN11" i="1" s="1"/>
  <c r="BJ11" i="1"/>
  <c r="CP11" i="1" s="1"/>
  <c r="BK11" i="1"/>
  <c r="CQ11" i="1" s="1"/>
  <c r="BL11" i="1"/>
  <c r="CR11" i="1" s="1"/>
  <c r="BN11" i="1"/>
  <c r="CT11" i="1" s="1"/>
  <c r="BO11" i="1"/>
  <c r="CU11" i="1" s="1"/>
  <c r="BP11" i="1"/>
  <c r="CV11" i="1" s="1"/>
  <c r="BR11" i="1"/>
  <c r="CX11" i="1" s="1"/>
  <c r="BS11" i="1"/>
  <c r="CY11" i="1" s="1"/>
  <c r="BT11" i="1"/>
  <c r="CZ11" i="1" s="1"/>
  <c r="BF12" i="1"/>
  <c r="CL12" i="1" s="1"/>
  <c r="BG12" i="1"/>
  <c r="CM12" i="1" s="1"/>
  <c r="BH12" i="1"/>
  <c r="CN12" i="1" s="1"/>
  <c r="BJ12" i="1"/>
  <c r="CP12" i="1" s="1"/>
  <c r="BK12" i="1"/>
  <c r="CQ12" i="1" s="1"/>
  <c r="BL12" i="1"/>
  <c r="CR12" i="1" s="1"/>
  <c r="BN12" i="1"/>
  <c r="CT12" i="1" s="1"/>
  <c r="BO12" i="1"/>
  <c r="CU12" i="1" s="1"/>
  <c r="BP12" i="1"/>
  <c r="CV12" i="1" s="1"/>
  <c r="BR12" i="1"/>
  <c r="CX12" i="1" s="1"/>
  <c r="BS12" i="1"/>
  <c r="CY12" i="1" s="1"/>
  <c r="BT12" i="1"/>
  <c r="CZ12" i="1" s="1"/>
  <c r="AP16" i="1"/>
  <c r="BV16" i="1" s="1"/>
  <c r="AQ16" i="1"/>
  <c r="BW16" i="1" s="1"/>
  <c r="AR16" i="1"/>
  <c r="BX16" i="1" s="1"/>
  <c r="AT16" i="1"/>
  <c r="BZ16" i="1" s="1"/>
  <c r="AU16" i="1"/>
  <c r="CA16" i="1" s="1"/>
  <c r="AV16" i="1"/>
  <c r="CB16" i="1" s="1"/>
  <c r="BF16" i="1"/>
  <c r="CL16" i="1" s="1"/>
  <c r="BG16" i="1"/>
  <c r="CM16" i="1" s="1"/>
  <c r="BH16" i="1"/>
  <c r="CN16" i="1" s="1"/>
  <c r="BJ16" i="1"/>
  <c r="CP16" i="1" s="1"/>
  <c r="BK16" i="1"/>
  <c r="CQ16" i="1" s="1"/>
  <c r="BL16" i="1"/>
  <c r="CR16" i="1" s="1"/>
  <c r="BN16" i="1"/>
  <c r="CT16" i="1" s="1"/>
  <c r="BO16" i="1"/>
  <c r="CU16" i="1" s="1"/>
  <c r="BP16" i="1"/>
  <c r="CV16" i="1" s="1"/>
  <c r="BR16" i="1"/>
  <c r="CX16" i="1" s="1"/>
  <c r="BS16" i="1"/>
  <c r="CY16" i="1" s="1"/>
  <c r="BT16" i="1"/>
  <c r="CZ16" i="1" s="1"/>
  <c r="AP17" i="1"/>
  <c r="BV17" i="1" s="1"/>
  <c r="AQ17" i="1"/>
  <c r="BW17" i="1" s="1"/>
  <c r="AR17" i="1"/>
  <c r="BX17" i="1" s="1"/>
  <c r="AT17" i="1"/>
  <c r="BZ17" i="1" s="1"/>
  <c r="AU17" i="1"/>
  <c r="CA17" i="1" s="1"/>
  <c r="AV17" i="1"/>
  <c r="CB17" i="1" s="1"/>
  <c r="AX17" i="1"/>
  <c r="CD17" i="1" s="1"/>
  <c r="AY17" i="1"/>
  <c r="CE17" i="1" s="1"/>
  <c r="AZ17" i="1"/>
  <c r="CF17" i="1" s="1"/>
  <c r="BB17" i="1"/>
  <c r="CH17" i="1" s="1"/>
  <c r="BC17" i="1"/>
  <c r="CI17" i="1" s="1"/>
  <c r="BD17" i="1"/>
  <c r="CJ17" i="1" s="1"/>
  <c r="BF17" i="1"/>
  <c r="F9" i="10" s="1"/>
  <c r="BJ17" i="1"/>
  <c r="I9" i="10" s="1"/>
  <c r="BN17" i="1"/>
  <c r="CT17" i="1" s="1"/>
  <c r="BO17" i="1"/>
  <c r="BP17" i="1"/>
  <c r="CV17" i="1" s="1"/>
  <c r="BR17" i="1"/>
  <c r="CX17" i="1" s="1"/>
  <c r="BS17" i="1"/>
  <c r="CY17" i="1" s="1"/>
  <c r="BT17" i="1"/>
  <c r="CZ17" i="1" s="1"/>
  <c r="AP18" i="1"/>
  <c r="BV18" i="1" s="1"/>
  <c r="AQ18" i="1"/>
  <c r="BW18" i="1" s="1"/>
  <c r="AR18" i="1"/>
  <c r="BX18" i="1" s="1"/>
  <c r="AT18" i="1"/>
  <c r="BZ18" i="1" s="1"/>
  <c r="AU18" i="1"/>
  <c r="CA18" i="1" s="1"/>
  <c r="AV18" i="1"/>
  <c r="CB18" i="1" s="1"/>
  <c r="AX18" i="1"/>
  <c r="CD18" i="1" s="1"/>
  <c r="AY18" i="1"/>
  <c r="CE18" i="1" s="1"/>
  <c r="AZ18" i="1"/>
  <c r="CF18" i="1" s="1"/>
  <c r="BB18" i="1"/>
  <c r="CH18" i="1" s="1"/>
  <c r="BC18" i="1"/>
  <c r="CI18" i="1" s="1"/>
  <c r="BD18" i="1"/>
  <c r="CJ18" i="1" s="1"/>
  <c r="BG18" i="1"/>
  <c r="BH18" i="1"/>
  <c r="BK18" i="1"/>
  <c r="BL18" i="1"/>
  <c r="BN18" i="1"/>
  <c r="CT18" i="1" s="1"/>
  <c r="BO18" i="1"/>
  <c r="CU18" i="1" s="1"/>
  <c r="BP18" i="1"/>
  <c r="BR18" i="1"/>
  <c r="CX18" i="1" s="1"/>
  <c r="BS18" i="1"/>
  <c r="CY18" i="1" s="1"/>
  <c r="BT18" i="1"/>
  <c r="CZ18" i="1" s="1"/>
  <c r="AP19" i="1"/>
  <c r="AQ19" i="1"/>
  <c r="BW19" i="1" s="1"/>
  <c r="AR19" i="1"/>
  <c r="BX19" i="1" s="1"/>
  <c r="AT19" i="1"/>
  <c r="BZ19" i="1" s="1"/>
  <c r="AU19" i="1"/>
  <c r="CA19" i="1" s="1"/>
  <c r="AV19" i="1"/>
  <c r="AX19" i="1"/>
  <c r="CD19" i="1" s="1"/>
  <c r="AY19" i="1"/>
  <c r="CE19" i="1" s="1"/>
  <c r="AZ19" i="1"/>
  <c r="CF19" i="1" s="1"/>
  <c r="BB19" i="1"/>
  <c r="CH19" i="1" s="1"/>
  <c r="BC19" i="1"/>
  <c r="CI19" i="1" s="1"/>
  <c r="BD19" i="1"/>
  <c r="CJ19" i="1" s="1"/>
  <c r="BG19" i="1"/>
  <c r="E11" i="10" s="1"/>
  <c r="BH19" i="1"/>
  <c r="G11" i="10" s="1"/>
  <c r="BK19" i="1"/>
  <c r="BL19" i="1"/>
  <c r="BN19" i="1"/>
  <c r="CT19" i="1" s="1"/>
  <c r="BO19" i="1"/>
  <c r="CU19" i="1" s="1"/>
  <c r="BP19" i="1"/>
  <c r="CV19" i="1" s="1"/>
  <c r="BR19" i="1"/>
  <c r="CX19" i="1" s="1"/>
  <c r="BS19" i="1"/>
  <c r="CY19" i="1" s="1"/>
  <c r="BT19" i="1"/>
  <c r="CZ19" i="1" s="1"/>
  <c r="AP20" i="1"/>
  <c r="BV20" i="1" s="1"/>
  <c r="AQ20" i="1"/>
  <c r="BW20" i="1" s="1"/>
  <c r="AR20" i="1"/>
  <c r="BX20" i="1" s="1"/>
  <c r="AT20" i="1"/>
  <c r="AU20" i="1"/>
  <c r="CA20" i="1" s="1"/>
  <c r="AV20" i="1"/>
  <c r="CB20" i="1" s="1"/>
  <c r="AX20" i="1"/>
  <c r="CD20" i="1" s="1"/>
  <c r="AY20" i="1"/>
  <c r="CE20" i="1" s="1"/>
  <c r="AZ20" i="1"/>
  <c r="CF20" i="1" s="1"/>
  <c r="BB20" i="1"/>
  <c r="CH20" i="1" s="1"/>
  <c r="BC20" i="1"/>
  <c r="CI20" i="1" s="1"/>
  <c r="BD20" i="1"/>
  <c r="CJ20" i="1" s="1"/>
  <c r="BG20" i="1"/>
  <c r="E12" i="10" s="1"/>
  <c r="BH20" i="1"/>
  <c r="BK20" i="1"/>
  <c r="BL20" i="1"/>
  <c r="BN20" i="1"/>
  <c r="CT20" i="1" s="1"/>
  <c r="BO20" i="1"/>
  <c r="CU20" i="1" s="1"/>
  <c r="BP20" i="1"/>
  <c r="BR20" i="1"/>
  <c r="CX20" i="1" s="1"/>
  <c r="BS20" i="1"/>
  <c r="CY20" i="1" s="1"/>
  <c r="BT20" i="1"/>
  <c r="CZ20" i="1" s="1"/>
  <c r="AP21" i="1"/>
  <c r="BV21" i="1" s="1"/>
  <c r="AQ21" i="1"/>
  <c r="BW21" i="1" s="1"/>
  <c r="AR21" i="1"/>
  <c r="BX21" i="1" s="1"/>
  <c r="AT21" i="1"/>
  <c r="BZ21" i="1" s="1"/>
  <c r="AU21" i="1"/>
  <c r="CA21" i="1" s="1"/>
  <c r="AV21" i="1"/>
  <c r="CB21" i="1" s="1"/>
  <c r="AX21" i="1"/>
  <c r="CD21" i="1" s="1"/>
  <c r="AY21" i="1"/>
  <c r="CE21" i="1" s="1"/>
  <c r="AZ21" i="1"/>
  <c r="CF21" i="1" s="1"/>
  <c r="BB21" i="1"/>
  <c r="CH21" i="1" s="1"/>
  <c r="BC21" i="1"/>
  <c r="CI21" i="1" s="1"/>
  <c r="BD21" i="1"/>
  <c r="CJ21" i="1" s="1"/>
  <c r="BG21" i="1"/>
  <c r="BH21" i="1"/>
  <c r="G13" i="10" s="1"/>
  <c r="BK21" i="1"/>
  <c r="BL21" i="1"/>
  <c r="BO21" i="1"/>
  <c r="BP21" i="1"/>
  <c r="CV21" i="1" s="1"/>
  <c r="BS21" i="1"/>
  <c r="CY21" i="1" s="1"/>
  <c r="BT21" i="1"/>
  <c r="CZ21" i="1" s="1"/>
  <c r="AP22" i="1"/>
  <c r="BV22" i="1" s="1"/>
  <c r="AQ22" i="1"/>
  <c r="BW22" i="1" s="1"/>
  <c r="AR22" i="1"/>
  <c r="BX22" i="1" s="1"/>
  <c r="AT22" i="1"/>
  <c r="BZ22" i="1" s="1"/>
  <c r="AU22" i="1"/>
  <c r="CA22" i="1" s="1"/>
  <c r="AV22" i="1"/>
  <c r="CB22" i="1" s="1"/>
  <c r="AY22" i="1"/>
  <c r="CE22" i="1" s="1"/>
  <c r="AZ22" i="1"/>
  <c r="CF22" i="1" s="1"/>
  <c r="BC22" i="1"/>
  <c r="CI22" i="1" s="1"/>
  <c r="BD22" i="1"/>
  <c r="CJ22" i="1" s="1"/>
  <c r="BG22" i="1"/>
  <c r="BH22" i="1"/>
  <c r="CN22" i="1" s="1"/>
  <c r="BK22" i="1"/>
  <c r="CQ22" i="1" s="1"/>
  <c r="BL22" i="1"/>
  <c r="CR22" i="1" s="1"/>
  <c r="BO22" i="1"/>
  <c r="CU22" i="1" s="1"/>
  <c r="BP22" i="1"/>
  <c r="CV22" i="1" s="1"/>
  <c r="BS22" i="1"/>
  <c r="CY22" i="1" s="1"/>
  <c r="BT22" i="1"/>
  <c r="CZ22" i="1" s="1"/>
  <c r="AP23" i="1"/>
  <c r="BV23" i="1" s="1"/>
  <c r="AQ23" i="1"/>
  <c r="BW23" i="1" s="1"/>
  <c r="AR23" i="1"/>
  <c r="BX23" i="1" s="1"/>
  <c r="AT23" i="1"/>
  <c r="BZ23" i="1" s="1"/>
  <c r="AU23" i="1"/>
  <c r="CA23" i="1" s="1"/>
  <c r="AV23" i="1"/>
  <c r="CB23" i="1" s="1"/>
  <c r="AY23" i="1"/>
  <c r="CE23" i="1" s="1"/>
  <c r="AZ23" i="1"/>
  <c r="CF23" i="1" s="1"/>
  <c r="BC23" i="1"/>
  <c r="CI23" i="1" s="1"/>
  <c r="BD23" i="1"/>
  <c r="CJ23" i="1" s="1"/>
  <c r="BG23" i="1"/>
  <c r="CM23" i="1" s="1"/>
  <c r="BH23" i="1"/>
  <c r="CN23" i="1" s="1"/>
  <c r="BK23" i="1"/>
  <c r="CQ23" i="1" s="1"/>
  <c r="BL23" i="1"/>
  <c r="CR23" i="1" s="1"/>
  <c r="BN23" i="1"/>
  <c r="CT23" i="1" s="1"/>
  <c r="BO23" i="1"/>
  <c r="CU23" i="1" s="1"/>
  <c r="BP23" i="1"/>
  <c r="CV23" i="1" s="1"/>
  <c r="BR23" i="1"/>
  <c r="CX23" i="1" s="1"/>
  <c r="BS23" i="1"/>
  <c r="CY23" i="1" s="1"/>
  <c r="BT23" i="1"/>
  <c r="CZ23" i="1" s="1"/>
  <c r="AP24" i="1"/>
  <c r="BV24" i="1" s="1"/>
  <c r="AQ24" i="1"/>
  <c r="BW24" i="1" s="1"/>
  <c r="AR24" i="1"/>
  <c r="BX24" i="1" s="1"/>
  <c r="AT24" i="1"/>
  <c r="BZ24" i="1" s="1"/>
  <c r="AU24" i="1"/>
  <c r="CA24" i="1" s="1"/>
  <c r="AV24" i="1"/>
  <c r="CB24" i="1" s="1"/>
  <c r="AX24" i="1"/>
  <c r="CD24" i="1" s="1"/>
  <c r="AY24" i="1"/>
  <c r="CE24" i="1" s="1"/>
  <c r="AZ24" i="1"/>
  <c r="CF24" i="1" s="1"/>
  <c r="BB24" i="1"/>
  <c r="CH24" i="1" s="1"/>
  <c r="BC24" i="1"/>
  <c r="CI24" i="1" s="1"/>
  <c r="BD24" i="1"/>
  <c r="CJ24" i="1" s="1"/>
  <c r="BG24" i="1"/>
  <c r="BH24" i="1"/>
  <c r="G14" i="10" s="1"/>
  <c r="BK24" i="1"/>
  <c r="BL24" i="1"/>
  <c r="J14" i="10" s="1"/>
  <c r="BN24" i="1"/>
  <c r="CT24" i="1" s="1"/>
  <c r="BO24" i="1"/>
  <c r="CU24" i="1" s="1"/>
  <c r="BP24" i="1"/>
  <c r="CV24" i="1" s="1"/>
  <c r="BR24" i="1"/>
  <c r="CX24" i="1" s="1"/>
  <c r="BS24" i="1"/>
  <c r="CY24" i="1" s="1"/>
  <c r="BT24" i="1"/>
  <c r="CZ24" i="1" s="1"/>
  <c r="AP25" i="1"/>
  <c r="BV25" i="1" s="1"/>
  <c r="AQ25" i="1"/>
  <c r="BW25" i="1" s="1"/>
  <c r="AR25" i="1"/>
  <c r="BX25" i="1" s="1"/>
  <c r="AT25" i="1"/>
  <c r="BZ25" i="1" s="1"/>
  <c r="AU25" i="1"/>
  <c r="CA25" i="1" s="1"/>
  <c r="AV25" i="1"/>
  <c r="CB25" i="1" s="1"/>
  <c r="AY25" i="1"/>
  <c r="AZ25" i="1"/>
  <c r="G7" i="7" s="1"/>
  <c r="BC25" i="1"/>
  <c r="BD25" i="1"/>
  <c r="BF25" i="1"/>
  <c r="CL25" i="1" s="1"/>
  <c r="BG25" i="1"/>
  <c r="CM25" i="1" s="1"/>
  <c r="BH25" i="1"/>
  <c r="CN25" i="1" s="1"/>
  <c r="BJ25" i="1"/>
  <c r="CP25" i="1" s="1"/>
  <c r="BK25" i="1"/>
  <c r="CQ25" i="1" s="1"/>
  <c r="BL25" i="1"/>
  <c r="CR25" i="1" s="1"/>
  <c r="BN25" i="1"/>
  <c r="CT25" i="1" s="1"/>
  <c r="BO25" i="1"/>
  <c r="CU25" i="1" s="1"/>
  <c r="BP25" i="1"/>
  <c r="CV25" i="1" s="1"/>
  <c r="BR25" i="1"/>
  <c r="CX25" i="1" s="1"/>
  <c r="BS25" i="1"/>
  <c r="CY25" i="1" s="1"/>
  <c r="BT25" i="1"/>
  <c r="CZ25" i="1" s="1"/>
  <c r="AP26" i="1"/>
  <c r="BV26" i="1" s="1"/>
  <c r="AQ26" i="1"/>
  <c r="BW26" i="1" s="1"/>
  <c r="AR26" i="1"/>
  <c r="BX26" i="1" s="1"/>
  <c r="AT26" i="1"/>
  <c r="BZ26" i="1" s="1"/>
  <c r="AU26" i="1"/>
  <c r="CA26" i="1" s="1"/>
  <c r="AV26" i="1"/>
  <c r="CB26" i="1" s="1"/>
  <c r="AX26" i="1"/>
  <c r="CD26" i="1" s="1"/>
  <c r="AY26" i="1"/>
  <c r="CE26" i="1" s="1"/>
  <c r="AZ26" i="1"/>
  <c r="CF26" i="1" s="1"/>
  <c r="BB26" i="1"/>
  <c r="CH26" i="1" s="1"/>
  <c r="BC26" i="1"/>
  <c r="BD26" i="1"/>
  <c r="CJ26" i="1" s="1"/>
  <c r="BF26" i="1"/>
  <c r="CL26" i="1" s="1"/>
  <c r="BG26" i="1"/>
  <c r="CM26" i="1" s="1"/>
  <c r="BH26" i="1"/>
  <c r="CN26" i="1" s="1"/>
  <c r="BJ26" i="1"/>
  <c r="CP26" i="1" s="1"/>
  <c r="BK26" i="1"/>
  <c r="CQ26" i="1" s="1"/>
  <c r="BL26" i="1"/>
  <c r="CR26" i="1" s="1"/>
  <c r="BN26" i="1"/>
  <c r="CT26" i="1" s="1"/>
  <c r="BO26" i="1"/>
  <c r="CU26" i="1" s="1"/>
  <c r="BP26" i="1"/>
  <c r="CV26" i="1" s="1"/>
  <c r="BR26" i="1"/>
  <c r="CX26" i="1" s="1"/>
  <c r="BS26" i="1"/>
  <c r="CY26" i="1" s="1"/>
  <c r="BT26" i="1"/>
  <c r="CZ26" i="1" s="1"/>
  <c r="AP27" i="1"/>
  <c r="BV27" i="1" s="1"/>
  <c r="AQ27" i="1"/>
  <c r="BW27" i="1" s="1"/>
  <c r="AR27" i="1"/>
  <c r="BX27" i="1" s="1"/>
  <c r="AT27" i="1"/>
  <c r="BZ27" i="1" s="1"/>
  <c r="AU27" i="1"/>
  <c r="CA27" i="1" s="1"/>
  <c r="AV27" i="1"/>
  <c r="CB27" i="1" s="1"/>
  <c r="AX27" i="1"/>
  <c r="CD27" i="1" s="1"/>
  <c r="AY27" i="1"/>
  <c r="CE27" i="1" s="1"/>
  <c r="AZ27" i="1"/>
  <c r="CF27" i="1" s="1"/>
  <c r="BB27" i="1"/>
  <c r="CH27" i="1" s="1"/>
  <c r="BC27" i="1"/>
  <c r="CI27" i="1" s="1"/>
  <c r="BD27" i="1"/>
  <c r="CJ27" i="1" s="1"/>
  <c r="BN27" i="1"/>
  <c r="CT27" i="1" s="1"/>
  <c r="BO27" i="1"/>
  <c r="CU27" i="1" s="1"/>
  <c r="BP27" i="1"/>
  <c r="CV27" i="1" s="1"/>
  <c r="BR27" i="1"/>
  <c r="CX27" i="1" s="1"/>
  <c r="BS27" i="1"/>
  <c r="CY27" i="1" s="1"/>
  <c r="BT27" i="1"/>
  <c r="CZ27" i="1" s="1"/>
  <c r="AP28" i="1"/>
  <c r="BV28" i="1" s="1"/>
  <c r="AQ28" i="1"/>
  <c r="BW28" i="1" s="1"/>
  <c r="AR28" i="1"/>
  <c r="BX28" i="1" s="1"/>
  <c r="AT28" i="1"/>
  <c r="BZ28" i="1" s="1"/>
  <c r="AU28" i="1"/>
  <c r="CA28" i="1" s="1"/>
  <c r="AV28" i="1"/>
  <c r="CB28" i="1" s="1"/>
  <c r="AY28" i="1"/>
  <c r="CE28" i="1" s="1"/>
  <c r="AZ28" i="1"/>
  <c r="CF28" i="1" s="1"/>
  <c r="BC28" i="1"/>
  <c r="CI28" i="1" s="1"/>
  <c r="BD28" i="1"/>
  <c r="CJ28" i="1" s="1"/>
  <c r="BG28" i="1"/>
  <c r="E16" i="10" s="1"/>
  <c r="BH28" i="1"/>
  <c r="BK28" i="1"/>
  <c r="BL28" i="1"/>
  <c r="BN28" i="1"/>
  <c r="CT28" i="1" s="1"/>
  <c r="BO28" i="1"/>
  <c r="CU28" i="1" s="1"/>
  <c r="BP28" i="1"/>
  <c r="CV28" i="1" s="1"/>
  <c r="BR28" i="1"/>
  <c r="CX28" i="1" s="1"/>
  <c r="BS28" i="1"/>
  <c r="CY28" i="1" s="1"/>
  <c r="BT28" i="1"/>
  <c r="CZ28" i="1" s="1"/>
  <c r="AP29" i="1"/>
  <c r="BV29" i="1" s="1"/>
  <c r="AQ29" i="1"/>
  <c r="BW29" i="1" s="1"/>
  <c r="AR29" i="1"/>
  <c r="BX29" i="1" s="1"/>
  <c r="AT29" i="1"/>
  <c r="BZ29" i="1" s="1"/>
  <c r="AU29" i="1"/>
  <c r="CA29" i="1" s="1"/>
  <c r="AV29" i="1"/>
  <c r="CB29" i="1" s="1"/>
  <c r="AX29" i="1"/>
  <c r="CD29" i="1" s="1"/>
  <c r="AY29" i="1"/>
  <c r="CE29" i="1" s="1"/>
  <c r="AZ29" i="1"/>
  <c r="CF29" i="1" s="1"/>
  <c r="BB29" i="1"/>
  <c r="CH29" i="1" s="1"/>
  <c r="BC29" i="1"/>
  <c r="CI29" i="1" s="1"/>
  <c r="BD29" i="1"/>
  <c r="CJ29" i="1" s="1"/>
  <c r="BG29" i="1"/>
  <c r="BH29" i="1"/>
  <c r="BK29" i="1"/>
  <c r="BL29" i="1"/>
  <c r="BN29" i="1"/>
  <c r="BO29" i="1"/>
  <c r="CU29" i="1" s="1"/>
  <c r="BP29" i="1"/>
  <c r="CV29" i="1" s="1"/>
  <c r="BR29" i="1"/>
  <c r="CX29" i="1" s="1"/>
  <c r="BS29" i="1"/>
  <c r="CY29" i="1" s="1"/>
  <c r="BT29" i="1"/>
  <c r="CZ29" i="1" s="1"/>
  <c r="AP30" i="1"/>
  <c r="BV30" i="1" s="1"/>
  <c r="AQ30" i="1"/>
  <c r="BW30" i="1" s="1"/>
  <c r="AR30" i="1"/>
  <c r="BX30" i="1" s="1"/>
  <c r="AT30" i="1"/>
  <c r="BZ30" i="1" s="1"/>
  <c r="AU30" i="1"/>
  <c r="CA30" i="1" s="1"/>
  <c r="AV30" i="1"/>
  <c r="CB30" i="1" s="1"/>
  <c r="AY30" i="1"/>
  <c r="CE30" i="1" s="1"/>
  <c r="AZ30" i="1"/>
  <c r="CF30" i="1" s="1"/>
  <c r="BC30" i="1"/>
  <c r="CI30" i="1" s="1"/>
  <c r="BD30" i="1"/>
  <c r="CJ30" i="1" s="1"/>
  <c r="BG30" i="1"/>
  <c r="BH30" i="1"/>
  <c r="BK30" i="1"/>
  <c r="BL30" i="1"/>
  <c r="BN30" i="1"/>
  <c r="CT30" i="1" s="1"/>
  <c r="BO30" i="1"/>
  <c r="CU30" i="1" s="1"/>
  <c r="BP30" i="1"/>
  <c r="CV30" i="1" s="1"/>
  <c r="BR30" i="1"/>
  <c r="CX30" i="1" s="1"/>
  <c r="BS30" i="1"/>
  <c r="CY30" i="1" s="1"/>
  <c r="BT30" i="1"/>
  <c r="CZ30" i="1" s="1"/>
  <c r="AP31" i="1"/>
  <c r="BV31" i="1" s="1"/>
  <c r="AQ31" i="1"/>
  <c r="BW31" i="1" s="1"/>
  <c r="AR31" i="1"/>
  <c r="BX31" i="1" s="1"/>
  <c r="AT31" i="1"/>
  <c r="BZ31" i="1" s="1"/>
  <c r="AU31" i="1"/>
  <c r="CA31" i="1" s="1"/>
  <c r="AV31" i="1"/>
  <c r="CB31" i="1" s="1"/>
  <c r="AY31" i="1"/>
  <c r="AZ31" i="1"/>
  <c r="BC31" i="1"/>
  <c r="BD31" i="1"/>
  <c r="J8" i="7" s="1"/>
  <c r="BF31" i="1"/>
  <c r="CL31" i="1" s="1"/>
  <c r="BG31" i="1"/>
  <c r="CM31" i="1" s="1"/>
  <c r="BH31" i="1"/>
  <c r="CN31" i="1" s="1"/>
  <c r="BJ31" i="1"/>
  <c r="CP31" i="1" s="1"/>
  <c r="BK31" i="1"/>
  <c r="CQ31" i="1" s="1"/>
  <c r="BL31" i="1"/>
  <c r="CR31" i="1" s="1"/>
  <c r="BN31" i="1"/>
  <c r="CT31" i="1" s="1"/>
  <c r="BO31" i="1"/>
  <c r="CU31" i="1" s="1"/>
  <c r="BP31" i="1"/>
  <c r="BR31" i="1"/>
  <c r="CX31" i="1" s="1"/>
  <c r="BS31" i="1"/>
  <c r="CY31" i="1" s="1"/>
  <c r="BT31" i="1"/>
  <c r="CZ31" i="1" s="1"/>
  <c r="AP32" i="1"/>
  <c r="BV32" i="1" s="1"/>
  <c r="AQ32" i="1"/>
  <c r="BW32" i="1" s="1"/>
  <c r="AR32" i="1"/>
  <c r="BX32" i="1" s="1"/>
  <c r="AT32" i="1"/>
  <c r="BZ32" i="1" s="1"/>
  <c r="AU32" i="1"/>
  <c r="CA32" i="1" s="1"/>
  <c r="AV32" i="1"/>
  <c r="CB32" i="1" s="1"/>
  <c r="AY32" i="1"/>
  <c r="AZ32" i="1"/>
  <c r="BC32" i="1"/>
  <c r="BD32" i="1"/>
  <c r="BF32" i="1"/>
  <c r="CL32" i="1" s="1"/>
  <c r="BG32" i="1"/>
  <c r="CM32" i="1" s="1"/>
  <c r="BH32" i="1"/>
  <c r="CN32" i="1" s="1"/>
  <c r="BJ32" i="1"/>
  <c r="CP32" i="1" s="1"/>
  <c r="BK32" i="1"/>
  <c r="CQ32" i="1" s="1"/>
  <c r="BL32" i="1"/>
  <c r="CR32" i="1" s="1"/>
  <c r="BN32" i="1"/>
  <c r="CT32" i="1" s="1"/>
  <c r="BO32" i="1"/>
  <c r="CU32" i="1" s="1"/>
  <c r="BP32" i="1"/>
  <c r="CV32" i="1" s="1"/>
  <c r="BR32" i="1"/>
  <c r="CX32" i="1" s="1"/>
  <c r="BS32" i="1"/>
  <c r="BT32" i="1"/>
  <c r="CZ32" i="1" s="1"/>
  <c r="BF33" i="1"/>
  <c r="CL33" i="1" s="1"/>
  <c r="BG33" i="1"/>
  <c r="CM33" i="1" s="1"/>
  <c r="BH33" i="1"/>
  <c r="CN33" i="1" s="1"/>
  <c r="BJ33" i="1"/>
  <c r="CP33" i="1" s="1"/>
  <c r="BK33" i="1"/>
  <c r="CQ33" i="1" s="1"/>
  <c r="BL33" i="1"/>
  <c r="CR33" i="1" s="1"/>
  <c r="BN33" i="1"/>
  <c r="CT33" i="1" s="1"/>
  <c r="BO33" i="1"/>
  <c r="CU33" i="1" s="1"/>
  <c r="BP33" i="1"/>
  <c r="CV33" i="1" s="1"/>
  <c r="BR33" i="1"/>
  <c r="CX33" i="1" s="1"/>
  <c r="BS33" i="1"/>
  <c r="CY33" i="1" s="1"/>
  <c r="BT33" i="1"/>
  <c r="CZ33" i="1" s="1"/>
  <c r="AX34" i="1"/>
  <c r="CD34" i="1" s="1"/>
  <c r="AY34" i="1"/>
  <c r="CE34" i="1" s="1"/>
  <c r="AZ34" i="1"/>
  <c r="CF34" i="1" s="1"/>
  <c r="BB34" i="1"/>
  <c r="CH34" i="1" s="1"/>
  <c r="BC34" i="1"/>
  <c r="CI34" i="1" s="1"/>
  <c r="BD34" i="1"/>
  <c r="CJ34" i="1" s="1"/>
  <c r="BF34" i="1"/>
  <c r="CL34" i="1" s="1"/>
  <c r="BG34" i="1"/>
  <c r="CM34" i="1" s="1"/>
  <c r="BH34" i="1"/>
  <c r="CN34" i="1" s="1"/>
  <c r="BJ34" i="1"/>
  <c r="CP34" i="1" s="1"/>
  <c r="BK34" i="1"/>
  <c r="CQ34" i="1" s="1"/>
  <c r="BL34" i="1"/>
  <c r="CR34" i="1" s="1"/>
  <c r="BN34" i="1"/>
  <c r="CT34" i="1" s="1"/>
  <c r="BO34" i="1"/>
  <c r="CU34" i="1" s="1"/>
  <c r="BP34" i="1"/>
  <c r="CV34" i="1" s="1"/>
  <c r="BR34" i="1"/>
  <c r="CX34" i="1" s="1"/>
  <c r="BS34" i="1"/>
  <c r="CY34" i="1" s="1"/>
  <c r="BT34" i="1"/>
  <c r="CZ34" i="1" s="1"/>
  <c r="AP35" i="1"/>
  <c r="AT35" i="1"/>
  <c r="I14" i="6" s="1"/>
  <c r="AX35" i="1"/>
  <c r="BB35" i="1"/>
  <c r="O14" i="6" s="1"/>
  <c r="BF35" i="1"/>
  <c r="CL35" i="1" s="1"/>
  <c r="BG35" i="1"/>
  <c r="CM35" i="1" s="1"/>
  <c r="BH35" i="1"/>
  <c r="CN35" i="1" s="1"/>
  <c r="BJ35" i="1"/>
  <c r="CP35" i="1" s="1"/>
  <c r="BK35" i="1"/>
  <c r="CQ35" i="1" s="1"/>
  <c r="BL35" i="1"/>
  <c r="CR35" i="1" s="1"/>
  <c r="BN35" i="1"/>
  <c r="CT35" i="1" s="1"/>
  <c r="BO35" i="1"/>
  <c r="CU35" i="1" s="1"/>
  <c r="BP35" i="1"/>
  <c r="CV35" i="1" s="1"/>
  <c r="BR35" i="1"/>
  <c r="CX35" i="1" s="1"/>
  <c r="BS35" i="1"/>
  <c r="CY35" i="1" s="1"/>
  <c r="BT35" i="1"/>
  <c r="CZ35" i="1" s="1"/>
  <c r="AP36" i="1"/>
  <c r="AT36" i="1"/>
  <c r="I15" i="6" s="1"/>
  <c r="AX36" i="1"/>
  <c r="BB36" i="1"/>
  <c r="O15" i="6" s="1"/>
  <c r="BF36" i="1"/>
  <c r="CL36" i="1" s="1"/>
  <c r="BG36" i="1"/>
  <c r="CM36" i="1" s="1"/>
  <c r="BH36" i="1"/>
  <c r="CN36" i="1" s="1"/>
  <c r="BJ36" i="1"/>
  <c r="CP36" i="1" s="1"/>
  <c r="BK36" i="1"/>
  <c r="CQ36" i="1" s="1"/>
  <c r="BL36" i="1"/>
  <c r="CR36" i="1" s="1"/>
  <c r="BN36" i="1"/>
  <c r="CT36" i="1" s="1"/>
  <c r="BO36" i="1"/>
  <c r="CU36" i="1" s="1"/>
  <c r="BP36" i="1"/>
  <c r="CV36" i="1" s="1"/>
  <c r="BR36" i="1"/>
  <c r="CX36" i="1" s="1"/>
  <c r="BS36" i="1"/>
  <c r="CY36" i="1" s="1"/>
  <c r="BT36" i="1"/>
  <c r="CZ36" i="1" s="1"/>
  <c r="AQ37" i="1"/>
  <c r="E16" i="6" s="1"/>
  <c r="AR37" i="1"/>
  <c r="G16" i="6" s="1"/>
  <c r="AU37" i="1"/>
  <c r="AV37" i="1"/>
  <c r="AY37" i="1"/>
  <c r="K16" i="6" s="1"/>
  <c r="AZ37" i="1"/>
  <c r="BC37" i="1"/>
  <c r="N16" i="6" s="1"/>
  <c r="BD37" i="1"/>
  <c r="BF37" i="1"/>
  <c r="CL37" i="1" s="1"/>
  <c r="BG37" i="1"/>
  <c r="CM37" i="1" s="1"/>
  <c r="BH37" i="1"/>
  <c r="CN37" i="1" s="1"/>
  <c r="BJ37" i="1"/>
  <c r="CP37" i="1" s="1"/>
  <c r="BK37" i="1"/>
  <c r="CQ37" i="1" s="1"/>
  <c r="BL37" i="1"/>
  <c r="CR37" i="1" s="1"/>
  <c r="BN37" i="1"/>
  <c r="CT37" i="1" s="1"/>
  <c r="BO37" i="1"/>
  <c r="CU37" i="1" s="1"/>
  <c r="BP37" i="1"/>
  <c r="CV37" i="1" s="1"/>
  <c r="BR37" i="1"/>
  <c r="CX37" i="1" s="1"/>
  <c r="BS37" i="1"/>
  <c r="CY37" i="1" s="1"/>
  <c r="BT37" i="1"/>
  <c r="CZ37" i="1" s="1"/>
  <c r="AP38" i="1"/>
  <c r="BV38" i="1" s="1"/>
  <c r="AQ38" i="1"/>
  <c r="BW38" i="1" s="1"/>
  <c r="AR38" i="1"/>
  <c r="BX38" i="1" s="1"/>
  <c r="AT38" i="1"/>
  <c r="BZ38" i="1" s="1"/>
  <c r="AU38" i="1"/>
  <c r="CA38" i="1" s="1"/>
  <c r="AV38" i="1"/>
  <c r="CB38" i="1" s="1"/>
  <c r="AY38" i="1"/>
  <c r="AZ38" i="1"/>
  <c r="G10" i="7" s="1"/>
  <c r="BC38" i="1"/>
  <c r="BD38" i="1"/>
  <c r="J10" i="7" s="1"/>
  <c r="BF38" i="1"/>
  <c r="CL38" i="1" s="1"/>
  <c r="BG38" i="1"/>
  <c r="CM38" i="1" s="1"/>
  <c r="BH38" i="1"/>
  <c r="CN38" i="1" s="1"/>
  <c r="BJ38" i="1"/>
  <c r="CP38" i="1" s="1"/>
  <c r="BK38" i="1"/>
  <c r="CQ38" i="1" s="1"/>
  <c r="BL38" i="1"/>
  <c r="CR38" i="1" s="1"/>
  <c r="BO38" i="1"/>
  <c r="CU38" i="1" s="1"/>
  <c r="BP38" i="1"/>
  <c r="CV38" i="1" s="1"/>
  <c r="BS38" i="1"/>
  <c r="CY38" i="1" s="1"/>
  <c r="BT38" i="1"/>
  <c r="CZ38" i="1" s="1"/>
  <c r="AP39" i="1"/>
  <c r="BV39" i="1" s="1"/>
  <c r="AQ39" i="1"/>
  <c r="BW39" i="1" s="1"/>
  <c r="AR39" i="1"/>
  <c r="BX39" i="1" s="1"/>
  <c r="AT39" i="1"/>
  <c r="BZ39" i="1" s="1"/>
  <c r="AU39" i="1"/>
  <c r="CA39" i="1" s="1"/>
  <c r="AV39" i="1"/>
  <c r="CB39" i="1" s="1"/>
  <c r="BG39" i="1"/>
  <c r="BH39" i="1"/>
  <c r="BK39" i="1"/>
  <c r="H19" i="10" s="1"/>
  <c r="BL39" i="1"/>
  <c r="BN39" i="1"/>
  <c r="CT39" i="1" s="1"/>
  <c r="BO39" i="1"/>
  <c r="CU39" i="1" s="1"/>
  <c r="BP39" i="1"/>
  <c r="BR39" i="1"/>
  <c r="CX39" i="1" s="1"/>
  <c r="BS39" i="1"/>
  <c r="CY39" i="1" s="1"/>
  <c r="BT39" i="1"/>
  <c r="CZ39" i="1" s="1"/>
  <c r="AP40" i="1"/>
  <c r="BV40" i="1" s="1"/>
  <c r="AQ40" i="1"/>
  <c r="BW40" i="1" s="1"/>
  <c r="AR40" i="1"/>
  <c r="BX40" i="1" s="1"/>
  <c r="AT40" i="1"/>
  <c r="BZ40" i="1" s="1"/>
  <c r="AU40" i="1"/>
  <c r="CA40" i="1" s="1"/>
  <c r="AV40" i="1"/>
  <c r="AX40" i="1"/>
  <c r="CD40" i="1" s="1"/>
  <c r="AY40" i="1"/>
  <c r="CE40" i="1" s="1"/>
  <c r="AZ40" i="1"/>
  <c r="CF40" i="1" s="1"/>
  <c r="BB40" i="1"/>
  <c r="CH40" i="1" s="1"/>
  <c r="BC40" i="1"/>
  <c r="CI40" i="1" s="1"/>
  <c r="BD40" i="1"/>
  <c r="CJ40" i="1" s="1"/>
  <c r="BF40" i="1"/>
  <c r="F20" i="10" s="1"/>
  <c r="BJ40" i="1"/>
  <c r="I20" i="10" s="1"/>
  <c r="BN40" i="1"/>
  <c r="BR40" i="1"/>
  <c r="AP41" i="1"/>
  <c r="BV41" i="1" s="1"/>
  <c r="AQ41" i="1"/>
  <c r="BW41" i="1" s="1"/>
  <c r="AR41" i="1"/>
  <c r="BX41" i="1" s="1"/>
  <c r="AT41" i="1"/>
  <c r="BZ41" i="1" s="1"/>
  <c r="AU41" i="1"/>
  <c r="CA41" i="1" s="1"/>
  <c r="AV41" i="1"/>
  <c r="CB41" i="1" s="1"/>
  <c r="AX41" i="1"/>
  <c r="CD41" i="1" s="1"/>
  <c r="AY41" i="1"/>
  <c r="CE41" i="1" s="1"/>
  <c r="AZ41" i="1"/>
  <c r="CF41" i="1" s="1"/>
  <c r="BB41" i="1"/>
  <c r="CH41" i="1" s="1"/>
  <c r="BC41" i="1"/>
  <c r="CI41" i="1" s="1"/>
  <c r="BD41" i="1"/>
  <c r="CJ41" i="1" s="1"/>
  <c r="BN41" i="1"/>
  <c r="CT41" i="1" s="1"/>
  <c r="BO41" i="1"/>
  <c r="CU41" i="1" s="1"/>
  <c r="BP41" i="1"/>
  <c r="CV41" i="1" s="1"/>
  <c r="BR41" i="1"/>
  <c r="CX41" i="1" s="1"/>
  <c r="BS41" i="1"/>
  <c r="CY41" i="1" s="1"/>
  <c r="BT41" i="1"/>
  <c r="CZ41" i="1" s="1"/>
  <c r="AP42" i="1"/>
  <c r="AT42" i="1"/>
  <c r="I17" i="6" s="1"/>
  <c r="AX42" i="1"/>
  <c r="AY42" i="1"/>
  <c r="AZ42" i="1"/>
  <c r="M17" i="6" s="1"/>
  <c r="BB42" i="1"/>
  <c r="BF42" i="1"/>
  <c r="CL42" i="1" s="1"/>
  <c r="BG42" i="1"/>
  <c r="CM42" i="1" s="1"/>
  <c r="BH42" i="1"/>
  <c r="CN42" i="1" s="1"/>
  <c r="BJ42" i="1"/>
  <c r="CP42" i="1" s="1"/>
  <c r="BK42" i="1"/>
  <c r="CQ42" i="1" s="1"/>
  <c r="BL42" i="1"/>
  <c r="CR42" i="1" s="1"/>
  <c r="BN42" i="1"/>
  <c r="CT42" i="1" s="1"/>
  <c r="BO42" i="1"/>
  <c r="CU42" i="1" s="1"/>
  <c r="BP42" i="1"/>
  <c r="CV42" i="1" s="1"/>
  <c r="BR42" i="1"/>
  <c r="CX42" i="1" s="1"/>
  <c r="BS42" i="1"/>
  <c r="CY42" i="1" s="1"/>
  <c r="BT42" i="1"/>
  <c r="CZ42" i="1" s="1"/>
  <c r="AP43" i="1"/>
  <c r="BV43" i="1" s="1"/>
  <c r="AQ43" i="1"/>
  <c r="BW43" i="1" s="1"/>
  <c r="AR43" i="1"/>
  <c r="BX43" i="1" s="1"/>
  <c r="AT43" i="1"/>
  <c r="BZ43" i="1" s="1"/>
  <c r="AU43" i="1"/>
  <c r="CA43" i="1" s="1"/>
  <c r="AV43" i="1"/>
  <c r="CB43" i="1" s="1"/>
  <c r="BN43" i="1"/>
  <c r="CT43" i="1" s="1"/>
  <c r="BO43" i="1"/>
  <c r="CU43" i="1" s="1"/>
  <c r="BP43" i="1"/>
  <c r="CV43" i="1" s="1"/>
  <c r="BR43" i="1"/>
  <c r="CX43" i="1" s="1"/>
  <c r="BS43" i="1"/>
  <c r="CY43" i="1" s="1"/>
  <c r="BT43" i="1"/>
  <c r="CZ43" i="1" s="1"/>
  <c r="AP44" i="1"/>
  <c r="F18" i="6" s="1"/>
  <c r="AT44" i="1"/>
  <c r="I18" i="6" s="1"/>
  <c r="AX44" i="1"/>
  <c r="L18" i="6" s="1"/>
  <c r="BB44" i="1"/>
  <c r="O18" i="6" s="1"/>
  <c r="BF44" i="1"/>
  <c r="CL44" i="1" s="1"/>
  <c r="BG44" i="1"/>
  <c r="CM44" i="1" s="1"/>
  <c r="BH44" i="1"/>
  <c r="CN44" i="1" s="1"/>
  <c r="BJ44" i="1"/>
  <c r="CP44" i="1" s="1"/>
  <c r="BK44" i="1"/>
  <c r="CQ44" i="1" s="1"/>
  <c r="BL44" i="1"/>
  <c r="CR44" i="1" s="1"/>
  <c r="BN44" i="1"/>
  <c r="BR44" i="1"/>
  <c r="AP45" i="1"/>
  <c r="BV45" i="1" s="1"/>
  <c r="AQ45" i="1"/>
  <c r="BW45" i="1" s="1"/>
  <c r="AR45" i="1"/>
  <c r="BX45" i="1" s="1"/>
  <c r="AT45" i="1"/>
  <c r="BZ45" i="1" s="1"/>
  <c r="AU45" i="1"/>
  <c r="CA45" i="1" s="1"/>
  <c r="AV45" i="1"/>
  <c r="CB45" i="1" s="1"/>
  <c r="BF45" i="1"/>
  <c r="CL45" i="1" s="1"/>
  <c r="BG45" i="1"/>
  <c r="CM45" i="1" s="1"/>
  <c r="BH45" i="1"/>
  <c r="CN45" i="1" s="1"/>
  <c r="BJ45" i="1"/>
  <c r="BK45" i="1"/>
  <c r="CQ45" i="1" s="1"/>
  <c r="BL45" i="1"/>
  <c r="CR45" i="1" s="1"/>
  <c r="BN45" i="1"/>
  <c r="BO45" i="1"/>
  <c r="CU45" i="1" s="1"/>
  <c r="BP45" i="1"/>
  <c r="CV45" i="1" s="1"/>
  <c r="BR45" i="1"/>
  <c r="CX45" i="1" s="1"/>
  <c r="BS45" i="1"/>
  <c r="CY45" i="1" s="1"/>
  <c r="BT45" i="1"/>
  <c r="CZ45" i="1" s="1"/>
  <c r="AQ46" i="1"/>
  <c r="E19" i="6" s="1"/>
  <c r="AR46" i="1"/>
  <c r="G19" i="6" s="1"/>
  <c r="AU46" i="1"/>
  <c r="H19" i="6" s="1"/>
  <c r="AV46" i="1"/>
  <c r="J19" i="6" s="1"/>
  <c r="AY46" i="1"/>
  <c r="K19" i="6" s="1"/>
  <c r="AZ46" i="1"/>
  <c r="BC46" i="1"/>
  <c r="N19" i="6" s="1"/>
  <c r="BD46" i="1"/>
  <c r="P19" i="6" s="1"/>
  <c r="BF46" i="1"/>
  <c r="CL46" i="1" s="1"/>
  <c r="BG46" i="1"/>
  <c r="CM46" i="1" s="1"/>
  <c r="BH46" i="1"/>
  <c r="CN46" i="1" s="1"/>
  <c r="BJ46" i="1"/>
  <c r="CP46" i="1" s="1"/>
  <c r="BK46" i="1"/>
  <c r="CQ46" i="1" s="1"/>
  <c r="BL46" i="1"/>
  <c r="CR46" i="1" s="1"/>
  <c r="BN46" i="1"/>
  <c r="CT46" i="1" s="1"/>
  <c r="BO46" i="1"/>
  <c r="CU46" i="1" s="1"/>
  <c r="BP46" i="1"/>
  <c r="CV46" i="1" s="1"/>
  <c r="BR46" i="1"/>
  <c r="CX46" i="1" s="1"/>
  <c r="BS46" i="1"/>
  <c r="CY46" i="1" s="1"/>
  <c r="BT46" i="1"/>
  <c r="CZ46" i="1" s="1"/>
  <c r="AP47" i="1"/>
  <c r="BV47" i="1" s="1"/>
  <c r="AQ47" i="1"/>
  <c r="BW47" i="1" s="1"/>
  <c r="AR47" i="1"/>
  <c r="BX47" i="1" s="1"/>
  <c r="AT47" i="1"/>
  <c r="BZ47" i="1" s="1"/>
  <c r="AU47" i="1"/>
  <c r="CA47" i="1" s="1"/>
  <c r="AV47" i="1"/>
  <c r="CB47" i="1" s="1"/>
  <c r="AY47" i="1"/>
  <c r="CE47" i="1" s="1"/>
  <c r="AZ47" i="1"/>
  <c r="BC47" i="1"/>
  <c r="CI47" i="1" s="1"/>
  <c r="BD47" i="1"/>
  <c r="CJ47" i="1" s="1"/>
  <c r="BG47" i="1"/>
  <c r="BH47" i="1"/>
  <c r="BK47" i="1"/>
  <c r="H23" i="10" s="1"/>
  <c r="BL47" i="1"/>
  <c r="J23" i="10" s="1"/>
  <c r="BN47" i="1"/>
  <c r="BO47" i="1"/>
  <c r="CU47" i="1" s="1"/>
  <c r="BP47" i="1"/>
  <c r="CV47" i="1" s="1"/>
  <c r="BR47" i="1"/>
  <c r="CX47" i="1" s="1"/>
  <c r="BS47" i="1"/>
  <c r="CY47" i="1" s="1"/>
  <c r="BT47" i="1"/>
  <c r="CZ47" i="1" s="1"/>
  <c r="AP48" i="1"/>
  <c r="BV48" i="1" s="1"/>
  <c r="AQ48" i="1"/>
  <c r="BW48" i="1" s="1"/>
  <c r="AR48" i="1"/>
  <c r="BX48" i="1" s="1"/>
  <c r="AT48" i="1"/>
  <c r="BZ48" i="1" s="1"/>
  <c r="AU48" i="1"/>
  <c r="CA48" i="1" s="1"/>
  <c r="AV48" i="1"/>
  <c r="CB48" i="1" s="1"/>
  <c r="BF48" i="1"/>
  <c r="CL48" i="1" s="1"/>
  <c r="BG48" i="1"/>
  <c r="CM48" i="1" s="1"/>
  <c r="BH48" i="1"/>
  <c r="CN48" i="1" s="1"/>
  <c r="BJ48" i="1"/>
  <c r="CP48" i="1" s="1"/>
  <c r="BK48" i="1"/>
  <c r="CQ48" i="1" s="1"/>
  <c r="BL48" i="1"/>
  <c r="CR48" i="1" s="1"/>
  <c r="BN48" i="1"/>
  <c r="CT48" i="1" s="1"/>
  <c r="BO48" i="1"/>
  <c r="CU48" i="1" s="1"/>
  <c r="BP48" i="1"/>
  <c r="CV48" i="1" s="1"/>
  <c r="BR48" i="1"/>
  <c r="CX48" i="1" s="1"/>
  <c r="BS48" i="1"/>
  <c r="CY48" i="1" s="1"/>
  <c r="BT48" i="1"/>
  <c r="CZ48" i="1" s="1"/>
  <c r="AP49" i="1"/>
  <c r="BV49" i="1" s="1"/>
  <c r="AQ49" i="1"/>
  <c r="BW49" i="1" s="1"/>
  <c r="AR49" i="1"/>
  <c r="BX49" i="1" s="1"/>
  <c r="AT49" i="1"/>
  <c r="BZ49" i="1" s="1"/>
  <c r="AU49" i="1"/>
  <c r="CA49" i="1" s="1"/>
  <c r="AV49" i="1"/>
  <c r="CB49" i="1" s="1"/>
  <c r="AX49" i="1"/>
  <c r="F13" i="7" s="1"/>
  <c r="BB49" i="1"/>
  <c r="I13" i="7" s="1"/>
  <c r="BF49" i="1"/>
  <c r="CL49" i="1" s="1"/>
  <c r="BG49" i="1"/>
  <c r="CM49" i="1" s="1"/>
  <c r="BH49" i="1"/>
  <c r="CN49" i="1" s="1"/>
  <c r="BJ49" i="1"/>
  <c r="CP49" i="1" s="1"/>
  <c r="BK49" i="1"/>
  <c r="CQ49" i="1" s="1"/>
  <c r="BL49" i="1"/>
  <c r="BN49" i="1"/>
  <c r="CT49" i="1" s="1"/>
  <c r="BO49" i="1"/>
  <c r="CU49" i="1" s="1"/>
  <c r="BP49" i="1"/>
  <c r="CV49" i="1" s="1"/>
  <c r="BR49" i="1"/>
  <c r="CX49" i="1" s="1"/>
  <c r="BS49" i="1"/>
  <c r="CY49" i="1" s="1"/>
  <c r="BT49" i="1"/>
  <c r="CZ49" i="1" s="1"/>
  <c r="AP50" i="1"/>
  <c r="BV50" i="1" s="1"/>
  <c r="AQ50" i="1"/>
  <c r="BW50" i="1" s="1"/>
  <c r="AR50" i="1"/>
  <c r="BX50" i="1" s="1"/>
  <c r="AT50" i="1"/>
  <c r="BZ50" i="1" s="1"/>
  <c r="AU50" i="1"/>
  <c r="CA50" i="1" s="1"/>
  <c r="AV50" i="1"/>
  <c r="CB50" i="1" s="1"/>
  <c r="AY50" i="1"/>
  <c r="AZ50" i="1"/>
  <c r="BC50" i="1"/>
  <c r="H14" i="7" s="1"/>
  <c r="BD50" i="1"/>
  <c r="J14" i="7" s="1"/>
  <c r="BF50" i="1"/>
  <c r="CL50" i="1" s="1"/>
  <c r="BG50" i="1"/>
  <c r="CM50" i="1" s="1"/>
  <c r="BH50" i="1"/>
  <c r="CN50" i="1" s="1"/>
  <c r="BJ50" i="1"/>
  <c r="CP50" i="1" s="1"/>
  <c r="BK50" i="1"/>
  <c r="CQ50" i="1" s="1"/>
  <c r="BL50" i="1"/>
  <c r="CR50" i="1" s="1"/>
  <c r="BN50" i="1"/>
  <c r="CT50" i="1" s="1"/>
  <c r="BO50" i="1"/>
  <c r="CU50" i="1" s="1"/>
  <c r="BP50" i="1"/>
  <c r="CV50" i="1" s="1"/>
  <c r="BR50" i="1"/>
  <c r="CX50" i="1" s="1"/>
  <c r="BS50" i="1"/>
  <c r="CY50" i="1" s="1"/>
  <c r="BT50" i="1"/>
  <c r="CZ50" i="1" s="1"/>
  <c r="BF51" i="1"/>
  <c r="CL51" i="1" s="1"/>
  <c r="BG51" i="1"/>
  <c r="CM51" i="1" s="1"/>
  <c r="BH51" i="1"/>
  <c r="CN51" i="1" s="1"/>
  <c r="BJ51" i="1"/>
  <c r="CP51" i="1" s="1"/>
  <c r="BK51" i="1"/>
  <c r="CQ51" i="1" s="1"/>
  <c r="BL51" i="1"/>
  <c r="CR51" i="1" s="1"/>
  <c r="BN51" i="1"/>
  <c r="CT51" i="1" s="1"/>
  <c r="BO51" i="1"/>
  <c r="CU51" i="1" s="1"/>
  <c r="BP51" i="1"/>
  <c r="CV51" i="1" s="1"/>
  <c r="BR51" i="1"/>
  <c r="CX51" i="1" s="1"/>
  <c r="BS51" i="1"/>
  <c r="CY51" i="1" s="1"/>
  <c r="BT51" i="1"/>
  <c r="CZ51" i="1" s="1"/>
  <c r="AQ52" i="1"/>
  <c r="E21" i="6" s="1"/>
  <c r="AR52" i="1"/>
  <c r="G21" i="6" s="1"/>
  <c r="AU52" i="1"/>
  <c r="H21" i="6" s="1"/>
  <c r="AV52" i="1"/>
  <c r="AY52" i="1"/>
  <c r="AZ52" i="1"/>
  <c r="BC52" i="1"/>
  <c r="N21" i="6" s="1"/>
  <c r="BD52" i="1"/>
  <c r="P21" i="6" s="1"/>
  <c r="BF53" i="1"/>
  <c r="CL53" i="1" s="1"/>
  <c r="BG53" i="1"/>
  <c r="CM53" i="1" s="1"/>
  <c r="BH53" i="1"/>
  <c r="CN53" i="1" s="1"/>
  <c r="BJ53" i="1"/>
  <c r="CP53" i="1" s="1"/>
  <c r="BK53" i="1"/>
  <c r="CQ53" i="1" s="1"/>
  <c r="BL53" i="1"/>
  <c r="CR53" i="1" s="1"/>
  <c r="BN53" i="1"/>
  <c r="CT53" i="1" s="1"/>
  <c r="BO53" i="1"/>
  <c r="CU53" i="1" s="1"/>
  <c r="BP53" i="1"/>
  <c r="CV53" i="1" s="1"/>
  <c r="BR53" i="1"/>
  <c r="CX53" i="1" s="1"/>
  <c r="BS53" i="1"/>
  <c r="CY53" i="1" s="1"/>
  <c r="BT53" i="1"/>
  <c r="CZ53" i="1" s="1"/>
  <c r="AP54" i="1"/>
  <c r="BV54" i="1" s="1"/>
  <c r="AQ54" i="1"/>
  <c r="BW54" i="1" s="1"/>
  <c r="AR54" i="1"/>
  <c r="BX54" i="1" s="1"/>
  <c r="AT54" i="1"/>
  <c r="BZ54" i="1" s="1"/>
  <c r="AU54" i="1"/>
  <c r="CA54" i="1" s="1"/>
  <c r="AV54" i="1"/>
  <c r="CB54" i="1" s="1"/>
  <c r="AY54" i="1"/>
  <c r="CE54" i="1" s="1"/>
  <c r="AZ54" i="1"/>
  <c r="CF54" i="1" s="1"/>
  <c r="BC54" i="1"/>
  <c r="CI54" i="1" s="1"/>
  <c r="BD54" i="1"/>
  <c r="CJ54" i="1" s="1"/>
  <c r="BF54" i="1"/>
  <c r="F24" i="10" s="1"/>
  <c r="BG54" i="1"/>
  <c r="E24" i="10" s="1"/>
  <c r="BH54" i="1"/>
  <c r="BJ54" i="1"/>
  <c r="I24" i="10" s="1"/>
  <c r="BK54" i="1"/>
  <c r="H24" i="10" s="1"/>
  <c r="BL54" i="1"/>
  <c r="BN54" i="1"/>
  <c r="CT54" i="1" s="1"/>
  <c r="BO54" i="1"/>
  <c r="CU54" i="1" s="1"/>
  <c r="BP54" i="1"/>
  <c r="CV54" i="1" s="1"/>
  <c r="BR54" i="1"/>
  <c r="CX54" i="1" s="1"/>
  <c r="BS54" i="1"/>
  <c r="CY54" i="1" s="1"/>
  <c r="BT54" i="1"/>
  <c r="CZ54" i="1" s="1"/>
  <c r="AP55" i="1"/>
  <c r="AT55" i="1"/>
  <c r="I23" i="6" s="1"/>
  <c r="AX55" i="1"/>
  <c r="BB55" i="1"/>
  <c r="O23" i="6" s="1"/>
  <c r="BF55" i="1"/>
  <c r="CL55" i="1" s="1"/>
  <c r="BG55" i="1"/>
  <c r="CM55" i="1" s="1"/>
  <c r="BH55" i="1"/>
  <c r="CN55" i="1" s="1"/>
  <c r="BJ55" i="1"/>
  <c r="CP55" i="1" s="1"/>
  <c r="BK55" i="1"/>
  <c r="CQ55" i="1" s="1"/>
  <c r="BL55" i="1"/>
  <c r="CR55" i="1" s="1"/>
  <c r="BN55" i="1"/>
  <c r="CT55" i="1" s="1"/>
  <c r="BO55" i="1"/>
  <c r="CU55" i="1" s="1"/>
  <c r="BP55" i="1"/>
  <c r="CV55" i="1" s="1"/>
  <c r="BR55" i="1"/>
  <c r="CX55" i="1" s="1"/>
  <c r="BS55" i="1"/>
  <c r="CY55" i="1" s="1"/>
  <c r="BT55" i="1"/>
  <c r="CZ55" i="1" s="1"/>
  <c r="AP56" i="1"/>
  <c r="BV56" i="1" s="1"/>
  <c r="AQ56" i="1"/>
  <c r="BW56" i="1" s="1"/>
  <c r="AR56" i="1"/>
  <c r="BX56" i="1" s="1"/>
  <c r="AT56" i="1"/>
  <c r="BZ56" i="1" s="1"/>
  <c r="AU56" i="1"/>
  <c r="CA56" i="1" s="1"/>
  <c r="AV56" i="1"/>
  <c r="CB56" i="1" s="1"/>
  <c r="AX56" i="1"/>
  <c r="CD56" i="1" s="1"/>
  <c r="AY56" i="1"/>
  <c r="CE56" i="1" s="1"/>
  <c r="AZ56" i="1"/>
  <c r="CF56" i="1" s="1"/>
  <c r="BB56" i="1"/>
  <c r="BC56" i="1"/>
  <c r="CI56" i="1" s="1"/>
  <c r="BD56" i="1"/>
  <c r="CJ56" i="1" s="1"/>
  <c r="BF56" i="1"/>
  <c r="F25" i="10" s="1"/>
  <c r="BG56" i="1"/>
  <c r="BH56" i="1"/>
  <c r="G25" i="10" s="1"/>
  <c r="BJ56" i="1"/>
  <c r="I25" i="10" s="1"/>
  <c r="BK56" i="1"/>
  <c r="BL56" i="1"/>
  <c r="J25" i="10" s="1"/>
  <c r="BN56" i="1"/>
  <c r="CT56" i="1" s="1"/>
  <c r="BO56" i="1"/>
  <c r="CU56" i="1" s="1"/>
  <c r="BP56" i="1"/>
  <c r="BR56" i="1"/>
  <c r="CX56" i="1" s="1"/>
  <c r="BS56" i="1"/>
  <c r="CY56" i="1" s="1"/>
  <c r="BT56" i="1"/>
  <c r="CZ56" i="1" s="1"/>
  <c r="AP57" i="1"/>
  <c r="BV57" i="1" s="1"/>
  <c r="AQ57" i="1"/>
  <c r="BW57" i="1" s="1"/>
  <c r="AR57" i="1"/>
  <c r="BX57" i="1" s="1"/>
  <c r="AT57" i="1"/>
  <c r="BZ57" i="1" s="1"/>
  <c r="AU57" i="1"/>
  <c r="CA57" i="1" s="1"/>
  <c r="AV57" i="1"/>
  <c r="CB57" i="1" s="1"/>
  <c r="AP58" i="1"/>
  <c r="BV58" i="1" s="1"/>
  <c r="AQ58" i="1"/>
  <c r="BW58" i="1" s="1"/>
  <c r="AR58" i="1"/>
  <c r="BX58" i="1" s="1"/>
  <c r="AT58" i="1"/>
  <c r="BZ58" i="1" s="1"/>
  <c r="AU58" i="1"/>
  <c r="CA58" i="1" s="1"/>
  <c r="AV58" i="1"/>
  <c r="CB58" i="1" s="1"/>
  <c r="AX58" i="1"/>
  <c r="CD58" i="1" s="1"/>
  <c r="AY58" i="1"/>
  <c r="CE58" i="1" s="1"/>
  <c r="AZ58" i="1"/>
  <c r="CF58" i="1" s="1"/>
  <c r="BB58" i="1"/>
  <c r="CH58" i="1" s="1"/>
  <c r="BC58" i="1"/>
  <c r="CI58" i="1" s="1"/>
  <c r="BD58" i="1"/>
  <c r="CJ58" i="1" s="1"/>
  <c r="BN58" i="1"/>
  <c r="CT58" i="1" s="1"/>
  <c r="BO58" i="1"/>
  <c r="CU58" i="1" s="1"/>
  <c r="BP58" i="1"/>
  <c r="CV58" i="1" s="1"/>
  <c r="BR58" i="1"/>
  <c r="CX58" i="1" s="1"/>
  <c r="BS58" i="1"/>
  <c r="CY58" i="1" s="1"/>
  <c r="BT58" i="1"/>
  <c r="CZ58" i="1" s="1"/>
  <c r="AP59" i="1"/>
  <c r="BV59" i="1" s="1"/>
  <c r="AQ59" i="1"/>
  <c r="BW59" i="1" s="1"/>
  <c r="AR59" i="1"/>
  <c r="BX59" i="1" s="1"/>
  <c r="AT59" i="1"/>
  <c r="BZ59" i="1" s="1"/>
  <c r="AU59" i="1"/>
  <c r="CA59" i="1" s="1"/>
  <c r="AV59" i="1"/>
  <c r="CB59" i="1" s="1"/>
  <c r="AX59" i="1"/>
  <c r="CD59" i="1" s="1"/>
  <c r="AY59" i="1"/>
  <c r="CE59" i="1" s="1"/>
  <c r="AZ59" i="1"/>
  <c r="CF59" i="1" s="1"/>
  <c r="BB59" i="1"/>
  <c r="CH59" i="1" s="1"/>
  <c r="BC59" i="1"/>
  <c r="CI59" i="1" s="1"/>
  <c r="BD59" i="1"/>
  <c r="CJ59" i="1" s="1"/>
  <c r="BG59" i="1"/>
  <c r="E28" i="10" s="1"/>
  <c r="BH59" i="1"/>
  <c r="G28" i="10" s="1"/>
  <c r="BK59" i="1"/>
  <c r="H28" i="10" s="1"/>
  <c r="BL59" i="1"/>
  <c r="J28" i="10" s="1"/>
  <c r="BN59" i="1"/>
  <c r="CT59" i="1" s="1"/>
  <c r="BO59" i="1"/>
  <c r="CU59" i="1" s="1"/>
  <c r="BP59" i="1"/>
  <c r="CV59" i="1" s="1"/>
  <c r="BR59" i="1"/>
  <c r="CX59" i="1" s="1"/>
  <c r="BS59" i="1"/>
  <c r="CY59" i="1" s="1"/>
  <c r="BT59" i="1"/>
  <c r="CZ59" i="1" s="1"/>
  <c r="AP60" i="1"/>
  <c r="BV60" i="1" s="1"/>
  <c r="AQ60" i="1"/>
  <c r="BW60" i="1" s="1"/>
  <c r="AR60" i="1"/>
  <c r="BX60" i="1" s="1"/>
  <c r="AT60" i="1"/>
  <c r="BZ60" i="1" s="1"/>
  <c r="AU60" i="1"/>
  <c r="CA60" i="1" s="1"/>
  <c r="AV60" i="1"/>
  <c r="CB60" i="1" s="1"/>
  <c r="AY60" i="1"/>
  <c r="CE60" i="1" s="1"/>
  <c r="AZ60" i="1"/>
  <c r="CF60" i="1" s="1"/>
  <c r="BC60" i="1"/>
  <c r="CI60" i="1" s="1"/>
  <c r="BD60" i="1"/>
  <c r="CJ60" i="1" s="1"/>
  <c r="BG60" i="1"/>
  <c r="E29" i="10" s="1"/>
  <c r="BH60" i="1"/>
  <c r="G29" i="10" s="1"/>
  <c r="BK60" i="1"/>
  <c r="H29" i="10" s="1"/>
  <c r="BL60" i="1"/>
  <c r="J29" i="10" s="1"/>
  <c r="BN60" i="1"/>
  <c r="CT60" i="1" s="1"/>
  <c r="BO60" i="1"/>
  <c r="CU60" i="1" s="1"/>
  <c r="BP60" i="1"/>
  <c r="CV60" i="1" s="1"/>
  <c r="BR60" i="1"/>
  <c r="CX60" i="1" s="1"/>
  <c r="BS60" i="1"/>
  <c r="CY60" i="1" s="1"/>
  <c r="BT60" i="1"/>
  <c r="CZ60" i="1" s="1"/>
  <c r="BF61" i="1"/>
  <c r="CL61" i="1" s="1"/>
  <c r="BG61" i="1"/>
  <c r="CM61" i="1" s="1"/>
  <c r="BH61" i="1"/>
  <c r="CN61" i="1" s="1"/>
  <c r="BJ61" i="1"/>
  <c r="CP61" i="1" s="1"/>
  <c r="BK61" i="1"/>
  <c r="CQ61" i="1" s="1"/>
  <c r="BL61" i="1"/>
  <c r="CR61" i="1" s="1"/>
  <c r="BN61" i="1"/>
  <c r="CT61" i="1" s="1"/>
  <c r="BO61" i="1"/>
  <c r="CU61" i="1" s="1"/>
  <c r="BP61" i="1"/>
  <c r="CV61" i="1" s="1"/>
  <c r="BR61" i="1"/>
  <c r="CX61" i="1" s="1"/>
  <c r="BS61" i="1"/>
  <c r="CY61" i="1" s="1"/>
  <c r="BT61" i="1"/>
  <c r="CZ61" i="1" s="1"/>
  <c r="AP62" i="1"/>
  <c r="BV62" i="1" s="1"/>
  <c r="AQ62" i="1"/>
  <c r="BW62" i="1" s="1"/>
  <c r="AR62" i="1"/>
  <c r="BX62" i="1" s="1"/>
  <c r="AT62" i="1"/>
  <c r="BZ62" i="1" s="1"/>
  <c r="AU62" i="1"/>
  <c r="CA62" i="1" s="1"/>
  <c r="AV62" i="1"/>
  <c r="CB62" i="1" s="1"/>
  <c r="AX62" i="1"/>
  <c r="CD62" i="1" s="1"/>
  <c r="AY62" i="1"/>
  <c r="CE62" i="1" s="1"/>
  <c r="AZ62" i="1"/>
  <c r="CF62" i="1" s="1"/>
  <c r="BB62" i="1"/>
  <c r="CH62" i="1" s="1"/>
  <c r="BC62" i="1"/>
  <c r="CI62" i="1" s="1"/>
  <c r="BD62" i="1"/>
  <c r="CJ62" i="1" s="1"/>
  <c r="BG62" i="1"/>
  <c r="E30" i="10" s="1"/>
  <c r="BH62" i="1"/>
  <c r="G30" i="10" s="1"/>
  <c r="BK62" i="1"/>
  <c r="H30" i="10" s="1"/>
  <c r="BL62" i="1"/>
  <c r="BN62" i="1"/>
  <c r="CT62" i="1" s="1"/>
  <c r="BO62" i="1"/>
  <c r="CU62" i="1" s="1"/>
  <c r="BP62" i="1"/>
  <c r="CV62" i="1" s="1"/>
  <c r="BR62" i="1"/>
  <c r="CX62" i="1" s="1"/>
  <c r="BS62" i="1"/>
  <c r="CY62" i="1" s="1"/>
  <c r="BT62" i="1"/>
  <c r="CZ62" i="1" s="1"/>
  <c r="AP63" i="1"/>
  <c r="BV63" i="1" s="1"/>
  <c r="AQ63" i="1"/>
  <c r="BW63" i="1" s="1"/>
  <c r="AR63" i="1"/>
  <c r="BX63" i="1" s="1"/>
  <c r="AT63" i="1"/>
  <c r="BZ63" i="1" s="1"/>
  <c r="AU63" i="1"/>
  <c r="CA63" i="1" s="1"/>
  <c r="AV63" i="1"/>
  <c r="CB63" i="1" s="1"/>
  <c r="AY63" i="1"/>
  <c r="AZ63" i="1"/>
  <c r="G15" i="7" s="1"/>
  <c r="BC63" i="1"/>
  <c r="BD63" i="1"/>
  <c r="BF63" i="1"/>
  <c r="CL63" i="1" s="1"/>
  <c r="BG63" i="1"/>
  <c r="CM63" i="1" s="1"/>
  <c r="BH63" i="1"/>
  <c r="CN63" i="1" s="1"/>
  <c r="BJ63" i="1"/>
  <c r="CP63" i="1" s="1"/>
  <c r="BK63" i="1"/>
  <c r="CQ63" i="1" s="1"/>
  <c r="BL63" i="1"/>
  <c r="CR63" i="1" s="1"/>
  <c r="BN63" i="1"/>
  <c r="CT63" i="1" s="1"/>
  <c r="BO63" i="1"/>
  <c r="CU63" i="1" s="1"/>
  <c r="BP63" i="1"/>
  <c r="CV63" i="1" s="1"/>
  <c r="BR63" i="1"/>
  <c r="CX63" i="1" s="1"/>
  <c r="BS63" i="1"/>
  <c r="CY63" i="1" s="1"/>
  <c r="BT63" i="1"/>
  <c r="CZ63" i="1" s="1"/>
  <c r="BT4" i="1"/>
  <c r="CZ4" i="1" s="1"/>
  <c r="BS4" i="1"/>
  <c r="CY4" i="1" s="1"/>
  <c r="BR4" i="1"/>
  <c r="CX4" i="1" s="1"/>
  <c r="BP4" i="1"/>
  <c r="CV4" i="1" s="1"/>
  <c r="BO4" i="1"/>
  <c r="CU4" i="1" s="1"/>
  <c r="BN4" i="1"/>
  <c r="CT4" i="1" s="1"/>
  <c r="BL4" i="1"/>
  <c r="CR4" i="1" s="1"/>
  <c r="BK4" i="1"/>
  <c r="CQ4" i="1" s="1"/>
  <c r="CP4" i="1"/>
  <c r="CN4" i="1"/>
  <c r="CM4" i="1"/>
  <c r="CL4" i="1"/>
  <c r="CJ4" i="1"/>
  <c r="CI4" i="1"/>
  <c r="CF4" i="1"/>
  <c r="CE4" i="1"/>
  <c r="CB4" i="1"/>
  <c r="CA4" i="1"/>
  <c r="BZ4" i="1"/>
  <c r="BX4" i="1"/>
  <c r="BW4" i="1"/>
  <c r="BZ5" i="1"/>
  <c r="CZ6" i="1"/>
  <c r="CX7" i="1"/>
  <c r="CU17" i="1"/>
  <c r="CV18" i="1"/>
  <c r="BV19" i="1"/>
  <c r="CB19" i="1"/>
  <c r="BZ20" i="1"/>
  <c r="CV20" i="1"/>
  <c r="CU21" i="1"/>
  <c r="CM22" i="1"/>
  <c r="CI26" i="1"/>
  <c r="CT29" i="1"/>
  <c r="CV31" i="1"/>
  <c r="CY32" i="1"/>
  <c r="CV39" i="1"/>
  <c r="CB40" i="1"/>
  <c r="CP45" i="1"/>
  <c r="CT45" i="1"/>
  <c r="CF47" i="1"/>
  <c r="CT47" i="1"/>
  <c r="CR49" i="1"/>
  <c r="CH56" i="1"/>
  <c r="CV56" i="1"/>
  <c r="BV4" i="1"/>
  <c r="CM20" i="1" l="1"/>
  <c r="K12" i="10" s="1"/>
  <c r="CR24" i="1"/>
  <c r="P14" i="10" s="1"/>
  <c r="BW46" i="1"/>
  <c r="Q19" i="6" s="1"/>
  <c r="CM62" i="1"/>
  <c r="K30" i="10" s="1"/>
  <c r="BW52" i="1"/>
  <c r="Q21" i="6" s="1"/>
  <c r="CD42" i="1"/>
  <c r="X17" i="6" s="1"/>
  <c r="CJ31" i="1"/>
  <c r="P8" i="7" s="1"/>
  <c r="CR6" i="1"/>
  <c r="P7" i="10" s="1"/>
  <c r="CN24" i="1"/>
  <c r="M14" i="10" s="1"/>
  <c r="CN7" i="1"/>
  <c r="M8" i="10" s="1"/>
  <c r="BL58" i="1"/>
  <c r="J27" i="10" s="1"/>
  <c r="BH58" i="1"/>
  <c r="G27" i="10" s="1"/>
  <c r="BH41" i="1"/>
  <c r="G21" i="10" s="1"/>
  <c r="BS40" i="1"/>
  <c r="CE46" i="1"/>
  <c r="W19" i="6" s="1"/>
  <c r="CP56" i="1"/>
  <c r="O25" i="10" s="1"/>
  <c r="CL56" i="1"/>
  <c r="L25" i="10" s="1"/>
  <c r="CI52" i="1"/>
  <c r="Z21" i="6" s="1"/>
  <c r="CI50" i="1"/>
  <c r="N14" i="7" s="1"/>
  <c r="BX52" i="1"/>
  <c r="S21" i="6" s="1"/>
  <c r="CQ39" i="1"/>
  <c r="N19" i="10" s="1"/>
  <c r="CQ60" i="1"/>
  <c r="N29" i="10" s="1"/>
  <c r="CQ59" i="1"/>
  <c r="N28" i="10" s="1"/>
  <c r="CN60" i="1"/>
  <c r="M29" i="10" s="1"/>
  <c r="CF25" i="1"/>
  <c r="M7" i="7" s="1"/>
  <c r="CN19" i="1"/>
  <c r="M11" i="10" s="1"/>
  <c r="CI37" i="1"/>
  <c r="Z16" i="6" s="1"/>
  <c r="CF38" i="1"/>
  <c r="M10" i="7" s="1"/>
  <c r="BX37" i="1"/>
  <c r="S16" i="6" s="1"/>
  <c r="CM7" i="1"/>
  <c r="K8" i="10" s="1"/>
  <c r="CA46" i="1"/>
  <c r="T19" i="6" s="1"/>
  <c r="CN21" i="1"/>
  <c r="M13" i="10" s="1"/>
  <c r="CN56" i="1"/>
  <c r="M25" i="10" s="1"/>
  <c r="CR47" i="1"/>
  <c r="P23" i="10" s="1"/>
  <c r="CJ46" i="1"/>
  <c r="AB19" i="6" s="1"/>
  <c r="BX46" i="1"/>
  <c r="S19" i="6" s="1"/>
  <c r="CM19" i="1"/>
  <c r="K11" i="10" s="1"/>
  <c r="CN62" i="1"/>
  <c r="M30" i="10" s="1"/>
  <c r="CR56" i="1"/>
  <c r="P25" i="10" s="1"/>
  <c r="CJ52" i="1"/>
  <c r="AB21" i="6" s="1"/>
  <c r="CJ50" i="1"/>
  <c r="P14" i="7" s="1"/>
  <c r="CI46" i="1"/>
  <c r="Z19" i="6" s="1"/>
  <c r="CF42" i="1"/>
  <c r="Y17" i="6" s="1"/>
  <c r="BW37" i="1"/>
  <c r="Q16" i="6" s="1"/>
  <c r="CF63" i="1"/>
  <c r="M15" i="7" s="1"/>
  <c r="CN59" i="1"/>
  <c r="M28" i="10" s="1"/>
  <c r="CM28" i="1"/>
  <c r="K16" i="10" s="1"/>
  <c r="CN6" i="1"/>
  <c r="M7" i="10" s="1"/>
  <c r="E14" i="10"/>
  <c r="CM24" i="1"/>
  <c r="K14" i="10" s="1"/>
  <c r="J12" i="10"/>
  <c r="CR20" i="1"/>
  <c r="P12" i="10" s="1"/>
  <c r="J10" i="10"/>
  <c r="CR18" i="1"/>
  <c r="P10" i="10" s="1"/>
  <c r="E10" i="10"/>
  <c r="CM18" i="1"/>
  <c r="K10" i="10" s="1"/>
  <c r="H25" i="10"/>
  <c r="CQ56" i="1"/>
  <c r="N25" i="10" s="1"/>
  <c r="E25" i="10"/>
  <c r="CM56" i="1"/>
  <c r="K25" i="10" s="1"/>
  <c r="J19" i="10"/>
  <c r="CR39" i="1"/>
  <c r="P19" i="10" s="1"/>
  <c r="E19" i="10"/>
  <c r="CM39" i="1"/>
  <c r="K19" i="10" s="1"/>
  <c r="CQ62" i="1"/>
  <c r="N30" i="10" s="1"/>
  <c r="O17" i="6"/>
  <c r="CH42" i="1"/>
  <c r="AA17" i="6" s="1"/>
  <c r="CP54" i="1"/>
  <c r="O24" i="10" s="1"/>
  <c r="E10" i="7"/>
  <c r="CE38" i="1"/>
  <c r="K10" i="7" s="1"/>
  <c r="J16" i="6"/>
  <c r="CB37" i="1"/>
  <c r="V16" i="6" s="1"/>
  <c r="E18" i="10"/>
  <c r="CM30" i="1"/>
  <c r="K18" i="10" s="1"/>
  <c r="J7" i="7"/>
  <c r="CJ25" i="1"/>
  <c r="P7" i="7" s="1"/>
  <c r="J13" i="10"/>
  <c r="CR21" i="1"/>
  <c r="P13" i="10" s="1"/>
  <c r="H15" i="7"/>
  <c r="CI63" i="1"/>
  <c r="N15" i="7" s="1"/>
  <c r="K21" i="6"/>
  <c r="CE52" i="1"/>
  <c r="W21" i="6" s="1"/>
  <c r="E14" i="7"/>
  <c r="CE50" i="1"/>
  <c r="K14" i="7" s="1"/>
  <c r="E17" i="10"/>
  <c r="CM29" i="1"/>
  <c r="K17" i="10" s="1"/>
  <c r="CL54" i="1"/>
  <c r="L24" i="10" s="1"/>
  <c r="CB46" i="1"/>
  <c r="V19" i="6" s="1"/>
  <c r="CJ38" i="1"/>
  <c r="P10" i="7" s="1"/>
  <c r="G8" i="7"/>
  <c r="CF31" i="1"/>
  <c r="M8" i="7" s="1"/>
  <c r="H13" i="10"/>
  <c r="CQ21" i="1"/>
  <c r="N13" i="10" s="1"/>
  <c r="G12" i="10"/>
  <c r="CN20" i="1"/>
  <c r="M12" i="10" s="1"/>
  <c r="G19" i="10"/>
  <c r="CN39" i="1"/>
  <c r="M19" i="10" s="1"/>
  <c r="H9" i="7"/>
  <c r="CI32" i="1"/>
  <c r="N9" i="7" s="1"/>
  <c r="J15" i="7"/>
  <c r="CJ63" i="1"/>
  <c r="P15" i="7" s="1"/>
  <c r="E15" i="7"/>
  <c r="CE63" i="1"/>
  <c r="K15" i="7" s="1"/>
  <c r="CM60" i="1"/>
  <c r="K29" i="10" s="1"/>
  <c r="CQ47" i="1"/>
  <c r="N23" i="10" s="1"/>
  <c r="CR60" i="1"/>
  <c r="P29" i="10" s="1"/>
  <c r="H8" i="7"/>
  <c r="CI31" i="1"/>
  <c r="N8" i="7" s="1"/>
  <c r="H16" i="10"/>
  <c r="CQ28" i="1"/>
  <c r="N16" i="10" s="1"/>
  <c r="H14" i="10"/>
  <c r="CQ24" i="1"/>
  <c r="N14" i="10" s="1"/>
  <c r="H12" i="10"/>
  <c r="CQ20" i="1"/>
  <c r="N12" i="10" s="1"/>
  <c r="H10" i="10"/>
  <c r="CQ18" i="1"/>
  <c r="N10" i="10" s="1"/>
  <c r="H7" i="10"/>
  <c r="CQ6" i="1"/>
  <c r="N7" i="10" s="1"/>
  <c r="CM59" i="1"/>
  <c r="K28" i="10" s="1"/>
  <c r="G9" i="7"/>
  <c r="CF32" i="1"/>
  <c r="M9" i="7" s="1"/>
  <c r="G18" i="10"/>
  <c r="CN30" i="1"/>
  <c r="M18" i="10" s="1"/>
  <c r="G17" i="10"/>
  <c r="CN29" i="1"/>
  <c r="M17" i="10" s="1"/>
  <c r="CR59" i="1"/>
  <c r="P28" i="10" s="1"/>
  <c r="L23" i="6"/>
  <c r="CF52" i="1"/>
  <c r="Y21" i="6" s="1"/>
  <c r="M21" i="6"/>
  <c r="CF50" i="1"/>
  <c r="M14" i="7" s="1"/>
  <c r="G14" i="7"/>
  <c r="P16" i="6"/>
  <c r="CJ37" i="1"/>
  <c r="AB16" i="6" s="1"/>
  <c r="CM54" i="1"/>
  <c r="K24" i="10" s="1"/>
  <c r="CA52" i="1"/>
  <c r="T21" i="6" s="1"/>
  <c r="H7" i="7"/>
  <c r="CI25" i="1"/>
  <c r="N7" i="7" s="1"/>
  <c r="H11" i="10"/>
  <c r="CQ19" i="1"/>
  <c r="N11" i="10" s="1"/>
  <c r="G10" i="10"/>
  <c r="CN18" i="1"/>
  <c r="M10" i="10" s="1"/>
  <c r="K17" i="6"/>
  <c r="CE42" i="1"/>
  <c r="W17" i="6" s="1"/>
  <c r="CQ54" i="1"/>
  <c r="N24" i="10" s="1"/>
  <c r="CE37" i="1"/>
  <c r="W16" i="6" s="1"/>
  <c r="E23" i="10"/>
  <c r="CM47" i="1"/>
  <c r="K23" i="10" s="1"/>
  <c r="E8" i="7"/>
  <c r="CE31" i="1"/>
  <c r="K8" i="7" s="1"/>
  <c r="J16" i="10"/>
  <c r="CR28" i="1"/>
  <c r="P16" i="10" s="1"/>
  <c r="E7" i="10"/>
  <c r="CM6" i="1"/>
  <c r="K7" i="10" s="1"/>
  <c r="CR62" i="1"/>
  <c r="P30" i="10" s="1"/>
  <c r="J30" i="10"/>
  <c r="F23" i="6"/>
  <c r="L17" i="6"/>
  <c r="F17" i="6"/>
  <c r="L15" i="6"/>
  <c r="F15" i="6"/>
  <c r="L14" i="6"/>
  <c r="F14" i="6"/>
  <c r="CJ32" i="1"/>
  <c r="P9" i="7" s="1"/>
  <c r="J9" i="7"/>
  <c r="CE32" i="1"/>
  <c r="K9" i="7" s="1"/>
  <c r="E9" i="7"/>
  <c r="CR30" i="1"/>
  <c r="P18" i="10" s="1"/>
  <c r="J18" i="10"/>
  <c r="CR29" i="1"/>
  <c r="P17" i="10" s="1"/>
  <c r="J17" i="10"/>
  <c r="CR7" i="1"/>
  <c r="P8" i="10" s="1"/>
  <c r="J8" i="10"/>
  <c r="CR54" i="1"/>
  <c r="P24" i="10" s="1"/>
  <c r="J24" i="10"/>
  <c r="CN54" i="1"/>
  <c r="M24" i="10" s="1"/>
  <c r="G24" i="10"/>
  <c r="CB52" i="1"/>
  <c r="V21" i="6" s="1"/>
  <c r="J21" i="6"/>
  <c r="CN47" i="1"/>
  <c r="M23" i="10" s="1"/>
  <c r="G23" i="10"/>
  <c r="CF46" i="1"/>
  <c r="Y19" i="6" s="1"/>
  <c r="M19" i="6"/>
  <c r="CI38" i="1"/>
  <c r="N10" i="7" s="1"/>
  <c r="H10" i="7"/>
  <c r="CF37" i="1"/>
  <c r="Y16" i="6" s="1"/>
  <c r="M16" i="6"/>
  <c r="CA37" i="1"/>
  <c r="T16" i="6" s="1"/>
  <c r="H16" i="6"/>
  <c r="CQ30" i="1"/>
  <c r="N18" i="10" s="1"/>
  <c r="H18" i="10"/>
  <c r="CQ29" i="1"/>
  <c r="N17" i="10" s="1"/>
  <c r="H17" i="10"/>
  <c r="CN28" i="1"/>
  <c r="M16" i="10" s="1"/>
  <c r="G16" i="10"/>
  <c r="CE25" i="1"/>
  <c r="K7" i="7" s="1"/>
  <c r="E7" i="7"/>
  <c r="CM21" i="1"/>
  <c r="K13" i="10" s="1"/>
  <c r="E13" i="10"/>
  <c r="CR19" i="1"/>
  <c r="P11" i="10" s="1"/>
  <c r="J11" i="10"/>
  <c r="CQ7" i="1"/>
  <c r="N8" i="10" s="1"/>
  <c r="H8" i="10"/>
  <c r="BF41" i="1"/>
  <c r="F21" i="10" s="1"/>
  <c r="BG41" i="1"/>
  <c r="E21" i="10" s="1"/>
  <c r="BF58" i="1"/>
  <c r="F27" i="10" s="1"/>
  <c r="BG58" i="1"/>
  <c r="E27" i="10" s="1"/>
  <c r="AR42" i="1"/>
  <c r="G17" i="6" s="1"/>
  <c r="BV35" i="1"/>
  <c r="R14" i="6" s="1"/>
  <c r="CH49" i="1"/>
  <c r="O13" i="7" s="1"/>
  <c r="CH55" i="1"/>
  <c r="AA23" i="6" s="1"/>
  <c r="BZ55" i="1"/>
  <c r="U23" i="6" s="1"/>
  <c r="CX44" i="1"/>
  <c r="CH44" i="1"/>
  <c r="AA18" i="6" s="1"/>
  <c r="BZ44" i="1"/>
  <c r="U18" i="6" s="1"/>
  <c r="BZ42" i="1"/>
  <c r="U17" i="6" s="1"/>
  <c r="CT40" i="1"/>
  <c r="CL40" i="1"/>
  <c r="L20" i="10" s="1"/>
  <c r="CD36" i="1"/>
  <c r="X15" i="6" s="1"/>
  <c r="BV36" i="1"/>
  <c r="R15" i="6" s="1"/>
  <c r="CD35" i="1"/>
  <c r="X14" i="6" s="1"/>
  <c r="CP17" i="1"/>
  <c r="O9" i="10" s="1"/>
  <c r="CT5" i="1"/>
  <c r="CL5" i="1"/>
  <c r="L6" i="10" s="1"/>
  <c r="CD49" i="1"/>
  <c r="L13" i="7" s="1"/>
  <c r="CK58" i="1"/>
  <c r="CK41" i="1"/>
  <c r="CD55" i="1"/>
  <c r="X23" i="6" s="1"/>
  <c r="BV55" i="1"/>
  <c r="R23" i="6" s="1"/>
  <c r="CT44" i="1"/>
  <c r="CD44" i="1"/>
  <c r="X18" i="6" s="1"/>
  <c r="BV44" i="1"/>
  <c r="R18" i="6" s="1"/>
  <c r="BV42" i="1"/>
  <c r="R17" i="6" s="1"/>
  <c r="CX40" i="1"/>
  <c r="CP40" i="1"/>
  <c r="O20" i="10" s="1"/>
  <c r="CH36" i="1"/>
  <c r="AA15" i="6" s="1"/>
  <c r="BZ36" i="1"/>
  <c r="U15" i="6" s="1"/>
  <c r="CH35" i="1"/>
  <c r="AA14" i="6" s="1"/>
  <c r="BZ35" i="1"/>
  <c r="U14" i="6" s="1"/>
  <c r="CL17" i="1"/>
  <c r="L9" i="10" s="1"/>
  <c r="CX5" i="1"/>
  <c r="CP5" i="1"/>
  <c r="O6" i="10" s="1"/>
  <c r="CO58" i="1" l="1"/>
  <c r="BK58" i="1"/>
  <c r="H27" i="10" s="1"/>
  <c r="BJ58" i="1"/>
  <c r="I27" i="10" s="1"/>
  <c r="BT40" i="1"/>
  <c r="CZ40" i="1" s="1"/>
  <c r="CW40" i="1"/>
  <c r="BO40" i="1"/>
  <c r="BP40" i="1"/>
  <c r="CV40" i="1" s="1"/>
  <c r="CS40" i="1"/>
  <c r="CK8" i="1"/>
  <c r="CO8" i="1"/>
  <c r="CS8" i="1"/>
  <c r="CW8" i="1"/>
  <c r="CK9" i="1"/>
  <c r="CO9" i="1"/>
  <c r="CS9" i="1"/>
  <c r="CW9" i="1"/>
  <c r="CK10" i="1"/>
  <c r="CO10" i="1"/>
  <c r="CS10" i="1"/>
  <c r="CW10" i="1"/>
  <c r="CK11" i="1"/>
  <c r="CO11" i="1"/>
  <c r="CS11" i="1"/>
  <c r="CW11" i="1"/>
  <c r="CK12" i="1"/>
  <c r="CO12" i="1"/>
  <c r="CS12" i="1"/>
  <c r="CW12" i="1"/>
  <c r="BY16" i="1"/>
  <c r="CS18" i="1"/>
  <c r="CW18" i="1"/>
  <c r="BY19" i="1"/>
  <c r="CC19" i="1"/>
  <c r="CG19" i="1"/>
  <c r="CS20" i="1"/>
  <c r="CW20" i="1"/>
  <c r="BY21" i="1"/>
  <c r="CC21" i="1"/>
  <c r="CG21" i="1"/>
  <c r="BY22" i="1"/>
  <c r="CS24" i="1"/>
  <c r="CW24" i="1"/>
  <c r="BY25" i="1"/>
  <c r="CS27" i="1"/>
  <c r="CW27" i="1"/>
  <c r="BY28" i="1"/>
  <c r="CS28" i="1"/>
  <c r="CW28" i="1"/>
  <c r="BY29" i="1"/>
  <c r="CC29" i="1"/>
  <c r="CG29" i="1"/>
  <c r="CK31" i="1"/>
  <c r="CO31" i="1"/>
  <c r="CS31" i="1"/>
  <c r="CW31" i="1"/>
  <c r="BY32" i="1"/>
  <c r="CC34" i="1"/>
  <c r="CG34" i="1"/>
  <c r="CK34" i="1"/>
  <c r="CO34" i="1"/>
  <c r="CS34" i="1"/>
  <c r="CW34" i="1"/>
  <c r="BY6" i="1"/>
  <c r="CS6" i="1"/>
  <c r="CW6" i="1"/>
  <c r="BY7" i="1"/>
  <c r="CC7" i="1"/>
  <c r="CG7" i="1"/>
  <c r="CG31" i="1"/>
  <c r="CK16" i="1"/>
  <c r="CO16" i="1"/>
  <c r="CS16" i="1"/>
  <c r="CW16" i="1"/>
  <c r="BY17" i="1"/>
  <c r="CC17" i="1"/>
  <c r="CG17" i="1"/>
  <c r="CS17" i="1"/>
  <c r="CW17" i="1"/>
  <c r="BY18" i="1"/>
  <c r="CC18" i="1"/>
  <c r="CG18" i="1"/>
  <c r="CS19" i="1"/>
  <c r="CW19" i="1"/>
  <c r="BY20" i="1"/>
  <c r="CC20" i="1"/>
  <c r="CG20" i="1"/>
  <c r="BY23" i="1"/>
  <c r="CS23" i="1"/>
  <c r="CW23" i="1"/>
  <c r="BY24" i="1"/>
  <c r="CC24" i="1"/>
  <c r="CG24" i="1"/>
  <c r="CK25" i="1"/>
  <c r="CO25" i="1"/>
  <c r="CS25" i="1"/>
  <c r="CW25" i="1"/>
  <c r="BY26" i="1"/>
  <c r="CC26" i="1"/>
  <c r="CG26" i="1"/>
  <c r="CK26" i="1"/>
  <c r="CO26" i="1"/>
  <c r="CS26" i="1"/>
  <c r="CW26" i="1"/>
  <c r="BY27" i="1"/>
  <c r="CC27" i="1"/>
  <c r="CG27" i="1"/>
  <c r="CS29" i="1"/>
  <c r="CW29" i="1"/>
  <c r="BY30" i="1"/>
  <c r="CS30" i="1"/>
  <c r="CW30" i="1"/>
  <c r="BY31" i="1"/>
  <c r="CC31" i="1"/>
  <c r="CK32" i="1"/>
  <c r="CO32" i="1"/>
  <c r="CS32" i="1"/>
  <c r="CW32" i="1"/>
  <c r="CK33" i="1"/>
  <c r="CO33" i="1"/>
  <c r="CS33" i="1"/>
  <c r="CW33" i="1"/>
  <c r="CO4" i="1"/>
  <c r="CW62" i="1"/>
  <c r="BY63" i="1"/>
  <c r="BY4" i="1"/>
  <c r="CO45" i="1"/>
  <c r="CW45" i="1"/>
  <c r="CK46" i="1"/>
  <c r="CS46" i="1"/>
  <c r="BY47" i="1"/>
  <c r="CW47" i="1"/>
  <c r="BY48" i="1"/>
  <c r="CS50" i="1"/>
  <c r="CK51" i="1"/>
  <c r="CS51" i="1"/>
  <c r="CK53" i="1"/>
  <c r="CW53" i="1"/>
  <c r="BY58" i="1"/>
  <c r="CS61" i="1"/>
  <c r="BY62" i="1"/>
  <c r="CS63" i="1"/>
  <c r="CK36" i="1"/>
  <c r="CO36" i="1"/>
  <c r="CS36" i="1"/>
  <c r="CW36" i="1"/>
  <c r="AP37" i="1"/>
  <c r="CK37" i="1"/>
  <c r="CO37" i="1"/>
  <c r="CS37" i="1"/>
  <c r="CW37" i="1"/>
  <c r="BY38" i="1"/>
  <c r="BY39" i="1"/>
  <c r="CS39" i="1"/>
  <c r="CW39" i="1"/>
  <c r="BY40" i="1"/>
  <c r="CC40" i="1"/>
  <c r="CG40" i="1"/>
  <c r="BY41" i="1"/>
  <c r="CC41" i="1"/>
  <c r="CG41" i="1"/>
  <c r="CK42" i="1"/>
  <c r="CO42" i="1"/>
  <c r="CS42" i="1"/>
  <c r="CW42" i="1"/>
  <c r="BY43" i="1"/>
  <c r="CS43" i="1"/>
  <c r="CW43" i="1"/>
  <c r="CK44" i="1"/>
  <c r="CO44" i="1"/>
  <c r="BY45" i="1"/>
  <c r="CK48" i="1"/>
  <c r="CO48" i="1"/>
  <c r="CS48" i="1"/>
  <c r="CW48" i="1"/>
  <c r="BY49" i="1"/>
  <c r="CK49" i="1"/>
  <c r="CO49" i="1"/>
  <c r="CS49" i="1"/>
  <c r="CW49" i="1"/>
  <c r="BY50" i="1"/>
  <c r="CK54" i="1"/>
  <c r="CO54" i="1"/>
  <c r="CS54" i="1"/>
  <c r="CW54" i="1"/>
  <c r="CK55" i="1"/>
  <c r="CO55" i="1"/>
  <c r="CS55" i="1"/>
  <c r="CW55" i="1"/>
  <c r="BY56" i="1"/>
  <c r="CC56" i="1"/>
  <c r="CG56" i="1"/>
  <c r="CK56" i="1"/>
  <c r="CO56" i="1"/>
  <c r="CS56" i="1"/>
  <c r="CW56" i="1"/>
  <c r="BY57" i="1"/>
  <c r="CS58" i="1"/>
  <c r="CW58" i="1"/>
  <c r="BY59" i="1"/>
  <c r="CC59" i="1"/>
  <c r="CG59" i="1"/>
  <c r="CS62" i="1"/>
  <c r="CO50" i="1"/>
  <c r="CW51" i="1"/>
  <c r="CO53" i="1"/>
  <c r="CG58" i="1"/>
  <c r="CS59" i="1"/>
  <c r="BY60" i="1"/>
  <c r="CS60" i="1"/>
  <c r="CK61" i="1"/>
  <c r="CW61" i="1"/>
  <c r="CC62" i="1"/>
  <c r="CO63" i="1"/>
  <c r="CK35" i="1"/>
  <c r="CO35" i="1"/>
  <c r="CS35" i="1"/>
  <c r="CW35" i="1"/>
  <c r="CW4" i="1"/>
  <c r="CK4" i="1"/>
  <c r="CS41" i="1"/>
  <c r="CW41" i="1"/>
  <c r="AQ42" i="1"/>
  <c r="CC42" i="1"/>
  <c r="CK45" i="1"/>
  <c r="CS45" i="1"/>
  <c r="AP46" i="1"/>
  <c r="CO46" i="1"/>
  <c r="CW46" i="1"/>
  <c r="CS47" i="1"/>
  <c r="CK50" i="1"/>
  <c r="CW50" i="1"/>
  <c r="CO51" i="1"/>
  <c r="AP52" i="1"/>
  <c r="CS53" i="1"/>
  <c r="BY54" i="1"/>
  <c r="CC58" i="1"/>
  <c r="CW59" i="1"/>
  <c r="CW60" i="1"/>
  <c r="CO61" i="1"/>
  <c r="CG62" i="1"/>
  <c r="CK63" i="1"/>
  <c r="CW63" i="1"/>
  <c r="CS4" i="1"/>
  <c r="BY5" i="1"/>
  <c r="CS7" i="1"/>
  <c r="CW7" i="1"/>
  <c r="CK38" i="1"/>
  <c r="CO38" i="1"/>
  <c r="CU40" i="1"/>
  <c r="CL41" i="1"/>
  <c r="L21" i="10" s="1"/>
  <c r="CY40" i="1"/>
  <c r="CL58" i="1"/>
  <c r="L27" i="10" s="1"/>
  <c r="BX42" i="1"/>
  <c r="S17" i="6" s="1"/>
  <c r="CP58" i="1" l="1"/>
  <c r="O27" i="10" s="1"/>
  <c r="E17" i="6"/>
  <c r="BN38" i="1"/>
  <c r="CT38" i="1" s="1"/>
  <c r="CS38" i="1"/>
  <c r="AP8" i="1"/>
  <c r="AQ8" i="1"/>
  <c r="AR8" i="1"/>
  <c r="AU55" i="1"/>
  <c r="BY55" i="1"/>
  <c r="AV55" i="1"/>
  <c r="AZ48" i="1"/>
  <c r="G12" i="7" s="1"/>
  <c r="AX48" i="1"/>
  <c r="AY48" i="1"/>
  <c r="E12" i="7" s="1"/>
  <c r="CC48" i="1"/>
  <c r="BD42" i="1"/>
  <c r="CG42" i="1"/>
  <c r="BC42" i="1"/>
  <c r="BD61" i="1"/>
  <c r="P24" i="6" s="1"/>
  <c r="BB61" i="1"/>
  <c r="BC61" i="1"/>
  <c r="N24" i="6" s="1"/>
  <c r="CG61" i="1"/>
  <c r="BD43" i="1"/>
  <c r="BB43" i="1"/>
  <c r="CH43" i="1" s="1"/>
  <c r="BC43" i="1"/>
  <c r="CI43" i="1" s="1"/>
  <c r="CG43" i="1"/>
  <c r="BC55" i="1"/>
  <c r="CG55" i="1"/>
  <c r="BD55" i="1"/>
  <c r="BP52" i="1"/>
  <c r="CV52" i="1" s="1"/>
  <c r="CS52" i="1"/>
  <c r="BN52" i="1"/>
  <c r="CT52" i="1" s="1"/>
  <c r="BO52" i="1"/>
  <c r="CU52" i="1" s="1"/>
  <c r="AX39" i="1"/>
  <c r="CD39" i="1" s="1"/>
  <c r="AZ39" i="1"/>
  <c r="AY39" i="1"/>
  <c r="CE39" i="1" s="1"/>
  <c r="CC39" i="1"/>
  <c r="BJ60" i="1"/>
  <c r="CO60" i="1"/>
  <c r="BD48" i="1"/>
  <c r="J12" i="7" s="1"/>
  <c r="BB48" i="1"/>
  <c r="CG48" i="1"/>
  <c r="BC48" i="1"/>
  <c r="H12" i="7" s="1"/>
  <c r="BR22" i="1"/>
  <c r="CX22" i="1" s="1"/>
  <c r="CW22" i="1"/>
  <c r="BY35" i="1"/>
  <c r="AV35" i="1"/>
  <c r="AU35" i="1"/>
  <c r="AX30" i="1"/>
  <c r="CD30" i="1" s="1"/>
  <c r="CC30" i="1"/>
  <c r="AX10" i="1"/>
  <c r="AZ10" i="1"/>
  <c r="M7" i="6" s="1"/>
  <c r="AY10" i="1"/>
  <c r="K7" i="6" s="1"/>
  <c r="CC10" i="1"/>
  <c r="BB33" i="1"/>
  <c r="CG33" i="1"/>
  <c r="BC33" i="1"/>
  <c r="P13" i="6" s="1"/>
  <c r="BD33" i="1"/>
  <c r="N13" i="6" s="1"/>
  <c r="BJ24" i="1"/>
  <c r="CO24" i="1"/>
  <c r="BJ20" i="1"/>
  <c r="CO20" i="1"/>
  <c r="AT11" i="1"/>
  <c r="AU11" i="1"/>
  <c r="H8" i="6" s="1"/>
  <c r="AV11" i="1"/>
  <c r="J8" i="6" s="1"/>
  <c r="BY11" i="1"/>
  <c r="AQ35" i="1"/>
  <c r="AR35" i="1"/>
  <c r="AX32" i="1"/>
  <c r="CC32" i="1"/>
  <c r="BF29" i="1"/>
  <c r="CK29" i="1"/>
  <c r="AX25" i="1"/>
  <c r="CC25" i="1"/>
  <c r="CO17" i="1"/>
  <c r="BK17" i="1"/>
  <c r="BL17" i="1"/>
  <c r="AP12" i="1"/>
  <c r="AQ12" i="1"/>
  <c r="AR12" i="1"/>
  <c r="AT8" i="1"/>
  <c r="AU8" i="1"/>
  <c r="H5" i="6" s="1"/>
  <c r="AV8" i="1"/>
  <c r="J5" i="6" s="1"/>
  <c r="BY8" i="1"/>
  <c r="AV34" i="1"/>
  <c r="CB34" i="1" s="1"/>
  <c r="BY34" i="1"/>
  <c r="AT34" i="1"/>
  <c r="BZ34" i="1" s="1"/>
  <c r="AU34" i="1"/>
  <c r="CA34" i="1" s="1"/>
  <c r="BB22" i="1"/>
  <c r="CH22" i="1" s="1"/>
  <c r="CG22" i="1"/>
  <c r="BS44" i="1"/>
  <c r="CY44" i="1" s="1"/>
  <c r="CW44" i="1"/>
  <c r="BT44" i="1"/>
  <c r="CZ44" i="1" s="1"/>
  <c r="BB60" i="1"/>
  <c r="CH60" i="1" s="1"/>
  <c r="CG60" i="1"/>
  <c r="BD53" i="1"/>
  <c r="P22" i="6" s="1"/>
  <c r="CG53" i="1"/>
  <c r="BB53" i="1"/>
  <c r="BC53" i="1"/>
  <c r="N22" i="6" s="1"/>
  <c r="BB47" i="1"/>
  <c r="CH47" i="1" s="1"/>
  <c r="CG47" i="1"/>
  <c r="BL41" i="1"/>
  <c r="J21" i="10" s="1"/>
  <c r="BJ41" i="1"/>
  <c r="BK41" i="1"/>
  <c r="H21" i="10" s="1"/>
  <c r="CO41" i="1"/>
  <c r="BB37" i="1"/>
  <c r="CG37" i="1"/>
  <c r="BD10" i="1"/>
  <c r="P7" i="6" s="1"/>
  <c r="BB10" i="1"/>
  <c r="BC10" i="1"/>
  <c r="N7" i="6" s="1"/>
  <c r="CG10" i="1"/>
  <c r="AR51" i="1"/>
  <c r="AQ51" i="1"/>
  <c r="AP51" i="1"/>
  <c r="AX63" i="1"/>
  <c r="CC63" i="1"/>
  <c r="BF60" i="1"/>
  <c r="CK60" i="1"/>
  <c r="BP57" i="1"/>
  <c r="CS57" i="1"/>
  <c r="BO57" i="1"/>
  <c r="CU57" i="1" s="1"/>
  <c r="BN57" i="1"/>
  <c r="CT57" i="1" s="1"/>
  <c r="AY55" i="1"/>
  <c r="CC55" i="1"/>
  <c r="AZ55" i="1"/>
  <c r="AX52" i="1"/>
  <c r="CC52" i="1"/>
  <c r="BF47" i="1"/>
  <c r="CK47" i="1"/>
  <c r="AY44" i="1"/>
  <c r="CC44" i="1"/>
  <c r="AZ44" i="1"/>
  <c r="AZ43" i="1"/>
  <c r="CF43" i="1" s="1"/>
  <c r="AX43" i="1"/>
  <c r="CD43" i="1" s="1"/>
  <c r="CC43" i="1"/>
  <c r="AY43" i="1"/>
  <c r="CE43" i="1" s="1"/>
  <c r="BG40" i="1"/>
  <c r="BH40" i="1"/>
  <c r="CK40" i="1"/>
  <c r="BB9" i="1"/>
  <c r="BC9" i="1"/>
  <c r="N6" i="6" s="1"/>
  <c r="CG9" i="1"/>
  <c r="BD9" i="1"/>
  <c r="P6" i="6" s="1"/>
  <c r="BF62" i="1"/>
  <c r="CK62" i="1"/>
  <c r="BJ59" i="1"/>
  <c r="CO59" i="1"/>
  <c r="BB52" i="1"/>
  <c r="CG52" i="1"/>
  <c r="BJ47" i="1"/>
  <c r="CO47" i="1"/>
  <c r="AT37" i="1"/>
  <c r="BY37" i="1"/>
  <c r="BJ21" i="1"/>
  <c r="CO21" i="1"/>
  <c r="BS5" i="1"/>
  <c r="CY5" i="1" s="1"/>
  <c r="CW5" i="1"/>
  <c r="BT5" i="1"/>
  <c r="CZ5" i="1" s="1"/>
  <c r="AP34" i="1"/>
  <c r="AR34" i="1"/>
  <c r="BX34" i="1" s="1"/>
  <c r="AQ34" i="1"/>
  <c r="BF28" i="1"/>
  <c r="CK28" i="1"/>
  <c r="BF22" i="1"/>
  <c r="CK22" i="1"/>
  <c r="CK17" i="1"/>
  <c r="BH17" i="1"/>
  <c r="BG17" i="1"/>
  <c r="AX9" i="1"/>
  <c r="AY9" i="1"/>
  <c r="K6" i="6" s="1"/>
  <c r="AZ9" i="1"/>
  <c r="M6" i="6" s="1"/>
  <c r="CC9" i="1"/>
  <c r="BB23" i="1"/>
  <c r="CH23" i="1" s="1"/>
  <c r="CG23" i="1"/>
  <c r="BJ18" i="1"/>
  <c r="CO18" i="1"/>
  <c r="AU10" i="1"/>
  <c r="H7" i="6" s="1"/>
  <c r="AV10" i="1"/>
  <c r="J7" i="6" s="1"/>
  <c r="BY10" i="1"/>
  <c r="AT10" i="1"/>
  <c r="BO5" i="1"/>
  <c r="CU5" i="1" s="1"/>
  <c r="CS5" i="1"/>
  <c r="BP5" i="1"/>
  <c r="CV5" i="1" s="1"/>
  <c r="BF23" i="1"/>
  <c r="CL23" i="1" s="1"/>
  <c r="CK23" i="1"/>
  <c r="BF19" i="1"/>
  <c r="CK19" i="1"/>
  <c r="AY16" i="1"/>
  <c r="E6" i="7" s="1"/>
  <c r="AX16" i="1"/>
  <c r="AZ16" i="1"/>
  <c r="G6" i="7" s="1"/>
  <c r="CC16" i="1"/>
  <c r="AP11" i="1"/>
  <c r="AR11" i="1"/>
  <c r="AQ11" i="1"/>
  <c r="BJ7" i="1"/>
  <c r="CO7" i="1"/>
  <c r="CG36" i="1"/>
  <c r="BC36" i="1"/>
  <c r="BD36" i="1"/>
  <c r="BJ23" i="1"/>
  <c r="CP23" i="1" s="1"/>
  <c r="CO23" i="1"/>
  <c r="AX60" i="1"/>
  <c r="CD60" i="1" s="1"/>
  <c r="CC60" i="1"/>
  <c r="F21" i="6"/>
  <c r="BV52" i="1"/>
  <c r="R21" i="6" s="1"/>
  <c r="BB54" i="1"/>
  <c r="CH54" i="1" s="1"/>
  <c r="CG54" i="1"/>
  <c r="BD51" i="1"/>
  <c r="CG51" i="1"/>
  <c r="BB51" i="1"/>
  <c r="BC51" i="1"/>
  <c r="BR38" i="1"/>
  <c r="CX38" i="1" s="1"/>
  <c r="CW38" i="1"/>
  <c r="BB25" i="1"/>
  <c r="CG25" i="1"/>
  <c r="AZ61" i="1"/>
  <c r="M24" i="6" s="1"/>
  <c r="AY61" i="1"/>
  <c r="K24" i="6" s="1"/>
  <c r="CC61" i="1"/>
  <c r="AX61" i="1"/>
  <c r="AV42" i="1"/>
  <c r="BY42" i="1"/>
  <c r="AU42" i="1"/>
  <c r="BJ27" i="1"/>
  <c r="BK27" i="1"/>
  <c r="H15" i="10" s="1"/>
  <c r="BL27" i="1"/>
  <c r="J15" i="10" s="1"/>
  <c r="CO27" i="1"/>
  <c r="AR61" i="1"/>
  <c r="AQ61" i="1"/>
  <c r="AP61" i="1"/>
  <c r="BC44" i="1"/>
  <c r="BD44" i="1"/>
  <c r="CG44" i="1"/>
  <c r="CD4" i="1"/>
  <c r="CC4" i="1"/>
  <c r="BL52" i="1"/>
  <c r="CR52" i="1" s="1"/>
  <c r="BK52" i="1"/>
  <c r="CQ52" i="1" s="1"/>
  <c r="BJ52" i="1"/>
  <c r="CP52" i="1" s="1"/>
  <c r="CO52" i="1"/>
  <c r="BB38" i="1"/>
  <c r="CG38" i="1"/>
  <c r="BF6" i="1"/>
  <c r="CK6" i="1"/>
  <c r="BK40" i="1"/>
  <c r="CO40" i="1"/>
  <c r="BL40" i="1"/>
  <c r="BB32" i="1"/>
  <c r="CG32" i="1"/>
  <c r="BJ19" i="1"/>
  <c r="CO19" i="1"/>
  <c r="BV46" i="1"/>
  <c r="R19" i="6" s="1"/>
  <c r="F19" i="6"/>
  <c r="AU44" i="1"/>
  <c r="BY44" i="1"/>
  <c r="AV44" i="1"/>
  <c r="BT57" i="1"/>
  <c r="CZ57" i="1" s="1"/>
  <c r="BR57" i="1"/>
  <c r="CX57" i="1" s="1"/>
  <c r="BS57" i="1"/>
  <c r="CY57" i="1" s="1"/>
  <c r="CW57" i="1"/>
  <c r="BT52" i="1"/>
  <c r="BR52" i="1"/>
  <c r="CX52" i="1" s="1"/>
  <c r="BS52" i="1"/>
  <c r="CY52" i="1" s="1"/>
  <c r="CW52" i="1"/>
  <c r="AT46" i="1"/>
  <c r="BY46" i="1"/>
  <c r="BJ39" i="1"/>
  <c r="CO39" i="1"/>
  <c r="AR36" i="1"/>
  <c r="AQ36" i="1"/>
  <c r="AZ57" i="1"/>
  <c r="CF57" i="1" s="1"/>
  <c r="AX57" i="1"/>
  <c r="CD57" i="1" s="1"/>
  <c r="AY57" i="1"/>
  <c r="CE57" i="1" s="1"/>
  <c r="CC57" i="1"/>
  <c r="AQ55" i="1"/>
  <c r="AR55" i="1"/>
  <c r="AZ51" i="1"/>
  <c r="AX51" i="1"/>
  <c r="AY51" i="1"/>
  <c r="CC51" i="1"/>
  <c r="AY49" i="1"/>
  <c r="CC49" i="1"/>
  <c r="AZ49" i="1"/>
  <c r="AX46" i="1"/>
  <c r="CC46" i="1"/>
  <c r="CS44" i="1"/>
  <c r="BO44" i="1"/>
  <c r="CU44" i="1" s="1"/>
  <c r="BP44" i="1"/>
  <c r="CV44" i="1" s="1"/>
  <c r="AQ44" i="1"/>
  <c r="AR44" i="1"/>
  <c r="F16" i="6"/>
  <c r="BV37" i="1"/>
  <c r="R16" i="6" s="1"/>
  <c r="BK5" i="1"/>
  <c r="CO5" i="1"/>
  <c r="BL5" i="1"/>
  <c r="BB63" i="1"/>
  <c r="CG63" i="1"/>
  <c r="BL57" i="1"/>
  <c r="J26" i="10" s="1"/>
  <c r="BJ57" i="1"/>
  <c r="BK57" i="1"/>
  <c r="H26" i="10" s="1"/>
  <c r="CO57" i="1"/>
  <c r="AV51" i="1"/>
  <c r="AU51" i="1"/>
  <c r="AT51" i="1"/>
  <c r="BY51" i="1"/>
  <c r="BB46" i="1"/>
  <c r="CG46" i="1"/>
  <c r="BJ30" i="1"/>
  <c r="CO30" i="1"/>
  <c r="BD12" i="1"/>
  <c r="P9" i="6" s="1"/>
  <c r="BB12" i="1"/>
  <c r="CG12" i="1"/>
  <c r="BC12" i="1"/>
  <c r="N9" i="6" s="1"/>
  <c r="BY36" i="1"/>
  <c r="AV36" i="1"/>
  <c r="AU36" i="1"/>
  <c r="AR33" i="1"/>
  <c r="E13" i="6" s="1"/>
  <c r="AQ33" i="1"/>
  <c r="G13" i="6" s="1"/>
  <c r="AP33" i="1"/>
  <c r="BF27" i="1"/>
  <c r="BH27" i="1"/>
  <c r="G15" i="10" s="1"/>
  <c r="CK27" i="1"/>
  <c r="BG27" i="1"/>
  <c r="E15" i="10" s="1"/>
  <c r="AX23" i="1"/>
  <c r="CD23" i="1" s="1"/>
  <c r="CC23" i="1"/>
  <c r="BN21" i="1"/>
  <c r="CT21" i="1" s="1"/>
  <c r="CS21" i="1"/>
  <c r="BF18" i="1"/>
  <c r="CK18" i="1"/>
  <c r="AX12" i="1"/>
  <c r="AZ12" i="1"/>
  <c r="M9" i="6" s="1"/>
  <c r="CC12" i="1"/>
  <c r="AY12" i="1"/>
  <c r="K9" i="6" s="1"/>
  <c r="AX8" i="1"/>
  <c r="AY8" i="1"/>
  <c r="K5" i="6" s="1"/>
  <c r="AZ8" i="1"/>
  <c r="M5" i="6" s="1"/>
  <c r="CC8" i="1"/>
  <c r="BB30" i="1"/>
  <c r="CH30" i="1" s="1"/>
  <c r="CG30" i="1"/>
  <c r="BJ22" i="1"/>
  <c r="CP22" i="1" s="1"/>
  <c r="CO22" i="1"/>
  <c r="BB16" i="1"/>
  <c r="BC16" i="1"/>
  <c r="H6" i="7" s="1"/>
  <c r="BD16" i="1"/>
  <c r="J6" i="7" s="1"/>
  <c r="CG16" i="1"/>
  <c r="AV9" i="1"/>
  <c r="AT9" i="1"/>
  <c r="AU9" i="1"/>
  <c r="BY9" i="1"/>
  <c r="AX6" i="1"/>
  <c r="CD6" i="1" s="1"/>
  <c r="CC6" i="1"/>
  <c r="BG5" i="1"/>
  <c r="CK5" i="1"/>
  <c r="BH5" i="1"/>
  <c r="BN22" i="1"/>
  <c r="CS22" i="1"/>
  <c r="BF21" i="1"/>
  <c r="CK21" i="1"/>
  <c r="AP10" i="1"/>
  <c r="AR10" i="1"/>
  <c r="AQ10" i="1"/>
  <c r="BB6" i="1"/>
  <c r="CH6" i="1" s="1"/>
  <c r="CG6" i="1"/>
  <c r="BF59" i="1"/>
  <c r="CK59" i="1"/>
  <c r="BW42" i="1"/>
  <c r="Q17" i="6" s="1"/>
  <c r="BF39" i="1"/>
  <c r="CK39" i="1"/>
  <c r="AX37" i="1"/>
  <c r="CC37" i="1"/>
  <c r="BJ29" i="1"/>
  <c r="CO29" i="1"/>
  <c r="BB11" i="1"/>
  <c r="BC11" i="1"/>
  <c r="N8" i="6" s="1"/>
  <c r="CG11" i="1"/>
  <c r="BD11" i="1"/>
  <c r="P8" i="6" s="1"/>
  <c r="AX5" i="1"/>
  <c r="CD5" i="1" s="1"/>
  <c r="AY5" i="1"/>
  <c r="CE5" i="1" s="1"/>
  <c r="AZ5" i="1"/>
  <c r="CF5" i="1" s="1"/>
  <c r="CC5" i="1"/>
  <c r="BH57" i="1"/>
  <c r="G26" i="10" s="1"/>
  <c r="BF57" i="1"/>
  <c r="BG57" i="1"/>
  <c r="E26" i="10" s="1"/>
  <c r="CK57" i="1"/>
  <c r="AR53" i="1"/>
  <c r="AP53" i="1"/>
  <c r="AQ53" i="1"/>
  <c r="AX47" i="1"/>
  <c r="CD47" i="1" s="1"/>
  <c r="CC47" i="1"/>
  <c r="BH43" i="1"/>
  <c r="G22" i="10" s="1"/>
  <c r="BG43" i="1"/>
  <c r="E22" i="10" s="1"/>
  <c r="CK43" i="1"/>
  <c r="BF43" i="1"/>
  <c r="BJ62" i="1"/>
  <c r="CO62" i="1"/>
  <c r="BD57" i="1"/>
  <c r="CJ57" i="1" s="1"/>
  <c r="BC57" i="1"/>
  <c r="CI57" i="1" s="1"/>
  <c r="CG57" i="1"/>
  <c r="BB57" i="1"/>
  <c r="CH57" i="1" s="1"/>
  <c r="AT52" i="1"/>
  <c r="BY52" i="1"/>
  <c r="BD45" i="1"/>
  <c r="J11" i="7" s="1"/>
  <c r="BB45" i="1"/>
  <c r="BC45" i="1"/>
  <c r="H11" i="7" s="1"/>
  <c r="CG45" i="1"/>
  <c r="BB39" i="1"/>
  <c r="CH39" i="1" s="1"/>
  <c r="BD39" i="1"/>
  <c r="CJ39" i="1" s="1"/>
  <c r="CG39" i="1"/>
  <c r="BC39" i="1"/>
  <c r="CI39" i="1" s="1"/>
  <c r="AT33" i="1"/>
  <c r="AV33" i="1"/>
  <c r="H13" i="6" s="1"/>
  <c r="AU33" i="1"/>
  <c r="J13" i="6" s="1"/>
  <c r="BY33" i="1"/>
  <c r="BH52" i="1"/>
  <c r="CN52" i="1" s="1"/>
  <c r="BG52" i="1"/>
  <c r="CM52" i="1" s="1"/>
  <c r="CK52" i="1"/>
  <c r="BF52" i="1"/>
  <c r="CL52" i="1" s="1"/>
  <c r="BC49" i="1"/>
  <c r="BD49" i="1"/>
  <c r="CG49" i="1"/>
  <c r="AZ53" i="1"/>
  <c r="M22" i="6" s="1"/>
  <c r="AX53" i="1"/>
  <c r="CC53" i="1"/>
  <c r="AY53" i="1"/>
  <c r="K22" i="6" s="1"/>
  <c r="AX50" i="1"/>
  <c r="CC50" i="1"/>
  <c r="AZ45" i="1"/>
  <c r="G11" i="7" s="1"/>
  <c r="AX45" i="1"/>
  <c r="AY45" i="1"/>
  <c r="E11" i="7" s="1"/>
  <c r="CC45" i="1"/>
  <c r="AX38" i="1"/>
  <c r="CC38" i="1"/>
  <c r="CC36" i="1"/>
  <c r="AY36" i="1"/>
  <c r="AZ36" i="1"/>
  <c r="CH4" i="1"/>
  <c r="CG4" i="1"/>
  <c r="AX54" i="1"/>
  <c r="CD54" i="1" s="1"/>
  <c r="CC54" i="1"/>
  <c r="AV61" i="1"/>
  <c r="J24" i="6" s="1"/>
  <c r="AU61" i="1"/>
  <c r="H24" i="6" s="1"/>
  <c r="BY61" i="1"/>
  <c r="AT61" i="1"/>
  <c r="AV53" i="1"/>
  <c r="J22" i="6" s="1"/>
  <c r="AU53" i="1"/>
  <c r="H22" i="6" s="1"/>
  <c r="BY53" i="1"/>
  <c r="AT53" i="1"/>
  <c r="BB50" i="1"/>
  <c r="CG50" i="1"/>
  <c r="BL43" i="1"/>
  <c r="J22" i="10" s="1"/>
  <c r="CO43" i="1"/>
  <c r="BJ43" i="1"/>
  <c r="BK43" i="1"/>
  <c r="H22" i="10" s="1"/>
  <c r="BB28" i="1"/>
  <c r="CH28" i="1" s="1"/>
  <c r="CG28" i="1"/>
  <c r="BC8" i="1"/>
  <c r="N5" i="6" s="1"/>
  <c r="BD8" i="1"/>
  <c r="P5" i="6" s="1"/>
  <c r="CG8" i="1"/>
  <c r="BB8" i="1"/>
  <c r="CG35" i="1"/>
  <c r="BC35" i="1"/>
  <c r="BD35" i="1"/>
  <c r="BF24" i="1"/>
  <c r="CK24" i="1"/>
  <c r="BF20" i="1"/>
  <c r="CK20" i="1"/>
  <c r="AX11" i="1"/>
  <c r="AY11" i="1"/>
  <c r="K8" i="6" s="1"/>
  <c r="AZ11" i="1"/>
  <c r="M8" i="6" s="1"/>
  <c r="CC11" i="1"/>
  <c r="BJ6" i="1"/>
  <c r="CO6" i="1"/>
  <c r="BJ28" i="1"/>
  <c r="CO28" i="1"/>
  <c r="BR21" i="1"/>
  <c r="CX21" i="1" s="1"/>
  <c r="CW21" i="1"/>
  <c r="AT12" i="1"/>
  <c r="AU12" i="1"/>
  <c r="H9" i="6" s="1"/>
  <c r="BY12" i="1"/>
  <c r="AV12" i="1"/>
  <c r="J9" i="6" s="1"/>
  <c r="BF7" i="1"/>
  <c r="CK7" i="1"/>
  <c r="AY35" i="1"/>
  <c r="AZ35" i="1"/>
  <c r="CC35" i="1"/>
  <c r="AY33" i="1"/>
  <c r="M13" i="6" s="1"/>
  <c r="CC33" i="1"/>
  <c r="AX33" i="1"/>
  <c r="AZ33" i="1"/>
  <c r="K13" i="6" s="1"/>
  <c r="BF30" i="1"/>
  <c r="CK30" i="1"/>
  <c r="AX28" i="1"/>
  <c r="CD28" i="1" s="1"/>
  <c r="CC28" i="1"/>
  <c r="AX22" i="1"/>
  <c r="CD22" i="1" s="1"/>
  <c r="CC22" i="1"/>
  <c r="AR9" i="1"/>
  <c r="AP9" i="1"/>
  <c r="AQ9" i="1"/>
  <c r="BB5" i="1"/>
  <c r="CH5" i="1" s="1"/>
  <c r="BD5" i="1"/>
  <c r="CJ5" i="1" s="1"/>
  <c r="BC5" i="1"/>
  <c r="CI5" i="1" s="1"/>
  <c r="CG5" i="1"/>
  <c r="CE10" i="1"/>
  <c r="CJ9" i="1"/>
  <c r="AB6" i="6" s="1"/>
  <c r="CF33" i="1"/>
  <c r="W13" i="6" s="1"/>
  <c r="CI48" i="1"/>
  <c r="N12" i="7" s="1"/>
  <c r="CZ52" i="1"/>
  <c r="CJ43" i="1"/>
  <c r="CN58" i="1"/>
  <c r="M27" i="10" s="1"/>
  <c r="CM58" i="1"/>
  <c r="K27" i="10" s="1"/>
  <c r="CF39" i="1"/>
  <c r="CN41" i="1"/>
  <c r="M21" i="10" s="1"/>
  <c r="CM41" i="1"/>
  <c r="K21" i="10" s="1"/>
  <c r="CV57" i="1"/>
  <c r="CR58" i="1"/>
  <c r="P27" i="10" s="1"/>
  <c r="CQ58" i="1"/>
  <c r="N27" i="10" s="1"/>
  <c r="CJ61" i="1"/>
  <c r="AB24" i="6" s="1"/>
  <c r="CI53" i="1" l="1"/>
  <c r="CE12" i="1"/>
  <c r="W9" i="6" s="1"/>
  <c r="CF9" i="1"/>
  <c r="Y6" i="6" s="1"/>
  <c r="H7" i="4"/>
  <c r="G7" i="4"/>
  <c r="I7" i="4" s="1"/>
  <c r="D7" i="4"/>
  <c r="F7" i="4" s="1"/>
  <c r="C7" i="4"/>
  <c r="CE9" i="1"/>
  <c r="CE16" i="1"/>
  <c r="CB11" i="1"/>
  <c r="V8" i="6" s="1"/>
  <c r="CM43" i="1"/>
  <c r="K22" i="10" s="1"/>
  <c r="CR27" i="1"/>
  <c r="P15" i="10" s="1"/>
  <c r="CM27" i="1"/>
  <c r="K15" i="10" s="1"/>
  <c r="CR41" i="1"/>
  <c r="P21" i="10" s="1"/>
  <c r="CF16" i="1"/>
  <c r="M6" i="7" s="1"/>
  <c r="CE48" i="1"/>
  <c r="C6" i="4"/>
  <c r="CB8" i="1"/>
  <c r="V5" i="6" s="1"/>
  <c r="CQ57" i="1"/>
  <c r="N26" i="10" s="1"/>
  <c r="CJ33" i="1"/>
  <c r="Z13" i="6" s="1"/>
  <c r="CI16" i="1"/>
  <c r="N6" i="7" s="1"/>
  <c r="CI9" i="1"/>
  <c r="Z6" i="6" s="1"/>
  <c r="CE61" i="1"/>
  <c r="W24" i="6" s="1"/>
  <c r="CE8" i="1"/>
  <c r="W5" i="6" s="1"/>
  <c r="CF12" i="1"/>
  <c r="Y9" i="6" s="1"/>
  <c r="CF8" i="1"/>
  <c r="Y5" i="6" s="1"/>
  <c r="CM57" i="1"/>
  <c r="K26" i="10" s="1"/>
  <c r="CJ16" i="1"/>
  <c r="P6" i="7" s="1"/>
  <c r="CI61" i="1"/>
  <c r="Z24" i="6" s="1"/>
  <c r="CJ11" i="1"/>
  <c r="AB8" i="6" s="1"/>
  <c r="CI10" i="1"/>
  <c r="Z7" i="6" s="1"/>
  <c r="CI33" i="1"/>
  <c r="AB13" i="6" s="1"/>
  <c r="CI45" i="1"/>
  <c r="CE53" i="1"/>
  <c r="W22" i="6" s="1"/>
  <c r="CE11" i="1"/>
  <c r="W8" i="6" s="1"/>
  <c r="CF45" i="1"/>
  <c r="M11" i="7" s="1"/>
  <c r="CA8" i="1"/>
  <c r="T5" i="6" s="1"/>
  <c r="D6" i="4"/>
  <c r="CA33" i="1"/>
  <c r="V13" i="6" s="1"/>
  <c r="CB61" i="1"/>
  <c r="V24" i="6" s="1"/>
  <c r="CB33" i="1"/>
  <c r="T13" i="6" s="1"/>
  <c r="CA10" i="1"/>
  <c r="T7" i="6" s="1"/>
  <c r="CB53" i="1"/>
  <c r="V22" i="6" s="1"/>
  <c r="CB10" i="1"/>
  <c r="V7" i="6" s="1"/>
  <c r="CA11" i="1"/>
  <c r="T8" i="6" s="1"/>
  <c r="CQ41" i="1"/>
  <c r="N21" i="10" s="1"/>
  <c r="CJ53" i="1"/>
  <c r="AB22" i="6" s="1"/>
  <c r="CJ10" i="1"/>
  <c r="AB7" i="6" s="1"/>
  <c r="CR57" i="1"/>
  <c r="P26" i="10" s="1"/>
  <c r="CE45" i="1"/>
  <c r="K11" i="7" s="1"/>
  <c r="CF11" i="1"/>
  <c r="Y8" i="6" s="1"/>
  <c r="CN57" i="1"/>
  <c r="M26" i="10" s="1"/>
  <c r="G6" i="4"/>
  <c r="H6" i="4"/>
  <c r="CI11" i="1"/>
  <c r="Z8" i="6" s="1"/>
  <c r="CQ27" i="1"/>
  <c r="N15" i="10" s="1"/>
  <c r="CF53" i="1"/>
  <c r="Y22" i="6" s="1"/>
  <c r="CF48" i="1"/>
  <c r="M12" i="7" s="1"/>
  <c r="CF61" i="1"/>
  <c r="Y24" i="6" s="1"/>
  <c r="CN43" i="1"/>
  <c r="M22" i="10" s="1"/>
  <c r="CJ48" i="1"/>
  <c r="P12" i="7" s="1"/>
  <c r="CJ12" i="1"/>
  <c r="AB9" i="6" s="1"/>
  <c r="CA12" i="1"/>
  <c r="T9" i="6" s="1"/>
  <c r="CF10" i="1"/>
  <c r="Y7" i="6" s="1"/>
  <c r="CE33" i="1"/>
  <c r="Y13" i="6" s="1"/>
  <c r="CI8" i="1"/>
  <c r="Z5" i="6" s="1"/>
  <c r="CB12" i="1"/>
  <c r="V9" i="6" s="1"/>
  <c r="CA53" i="1"/>
  <c r="T22" i="6" s="1"/>
  <c r="CA61" i="1"/>
  <c r="T24" i="6" s="1"/>
  <c r="CI12" i="1"/>
  <c r="Z9" i="6" s="1"/>
  <c r="CQ43" i="1"/>
  <c r="N22" i="10" s="1"/>
  <c r="CJ45" i="1"/>
  <c r="P11" i="7" s="1"/>
  <c r="CN27" i="1"/>
  <c r="M15" i="10" s="1"/>
  <c r="CJ8" i="1"/>
  <c r="AB5" i="6" s="1"/>
  <c r="CR43" i="1"/>
  <c r="P22" i="10" s="1"/>
  <c r="K14" i="6"/>
  <c r="G11" i="4"/>
  <c r="I11" i="4" s="1"/>
  <c r="CE35" i="1"/>
  <c r="W14" i="6" s="1"/>
  <c r="H11" i="4"/>
  <c r="J11" i="4" s="1"/>
  <c r="I7" i="10"/>
  <c r="CP6" i="1"/>
  <c r="O7" i="10" s="1"/>
  <c r="L8" i="6"/>
  <c r="CD11" i="1"/>
  <c r="X8" i="6" s="1"/>
  <c r="F14" i="10"/>
  <c r="CL24" i="1"/>
  <c r="L14" i="10" s="1"/>
  <c r="O5" i="6"/>
  <c r="CH8" i="1"/>
  <c r="AA5" i="6" s="1"/>
  <c r="I22" i="6"/>
  <c r="BZ53" i="1"/>
  <c r="U22" i="6" s="1"/>
  <c r="I24" i="6"/>
  <c r="BZ61" i="1"/>
  <c r="U24" i="6" s="1"/>
  <c r="M15" i="6"/>
  <c r="CF36" i="1"/>
  <c r="Y15" i="6" s="1"/>
  <c r="F10" i="7"/>
  <c r="CD38" i="1"/>
  <c r="L10" i="7" s="1"/>
  <c r="J13" i="7"/>
  <c r="CJ49" i="1"/>
  <c r="P13" i="7" s="1"/>
  <c r="I11" i="7"/>
  <c r="CH45" i="1"/>
  <c r="O11" i="7" s="1"/>
  <c r="E22" i="6"/>
  <c r="BW53" i="1"/>
  <c r="Q22" i="6" s="1"/>
  <c r="I17" i="10"/>
  <c r="CP29" i="1"/>
  <c r="O17" i="10" s="1"/>
  <c r="F19" i="10"/>
  <c r="CL39" i="1"/>
  <c r="L19" i="10" s="1"/>
  <c r="F7" i="6"/>
  <c r="BV10" i="1"/>
  <c r="R7" i="6" s="1"/>
  <c r="G5" i="9"/>
  <c r="CT22" i="1"/>
  <c r="H5" i="9" s="1"/>
  <c r="I6" i="6"/>
  <c r="BZ9" i="1"/>
  <c r="U6" i="6" s="1"/>
  <c r="F13" i="6"/>
  <c r="BV33" i="1"/>
  <c r="R13" i="6" s="1"/>
  <c r="D8" i="4"/>
  <c r="F8" i="4" s="1"/>
  <c r="C8" i="4"/>
  <c r="E8" i="4" s="1"/>
  <c r="J15" i="6"/>
  <c r="CB36" i="1"/>
  <c r="V15" i="6" s="1"/>
  <c r="O9" i="6"/>
  <c r="CH12" i="1"/>
  <c r="AA9" i="6" s="1"/>
  <c r="H20" i="6"/>
  <c r="CA51" i="1"/>
  <c r="T20" i="6" s="1"/>
  <c r="I26" i="10"/>
  <c r="CP57" i="1"/>
  <c r="O26" i="10" s="1"/>
  <c r="J6" i="10"/>
  <c r="CR5" i="1"/>
  <c r="P6" i="10" s="1"/>
  <c r="G13" i="7"/>
  <c r="CF49" i="1"/>
  <c r="M13" i="7" s="1"/>
  <c r="K20" i="6"/>
  <c r="CE51" i="1"/>
  <c r="W20" i="6" s="1"/>
  <c r="E23" i="6"/>
  <c r="D10" i="4"/>
  <c r="F10" i="4" s="1"/>
  <c r="C10" i="4"/>
  <c r="E10" i="4" s="1"/>
  <c r="BW55" i="1"/>
  <c r="Q23" i="6" s="1"/>
  <c r="I19" i="10"/>
  <c r="CP39" i="1"/>
  <c r="O19" i="10" s="1"/>
  <c r="H20" i="10"/>
  <c r="CQ40" i="1"/>
  <c r="N20" i="10" s="1"/>
  <c r="I10" i="7"/>
  <c r="CH38" i="1"/>
  <c r="O10" i="7" s="1"/>
  <c r="P18" i="6"/>
  <c r="CJ44" i="1"/>
  <c r="AB18" i="6" s="1"/>
  <c r="G24" i="6"/>
  <c r="BX61" i="1"/>
  <c r="S24" i="6" s="1"/>
  <c r="I15" i="10"/>
  <c r="CP27" i="1"/>
  <c r="O15" i="10" s="1"/>
  <c r="L24" i="6"/>
  <c r="H14" i="4"/>
  <c r="J14" i="4" s="1"/>
  <c r="CD61" i="1"/>
  <c r="X24" i="6" s="1"/>
  <c r="G14" i="4"/>
  <c r="I14" i="4" s="1"/>
  <c r="N20" i="6"/>
  <c r="CI51" i="1"/>
  <c r="Z20" i="6" s="1"/>
  <c r="P15" i="6"/>
  <c r="CJ36" i="1"/>
  <c r="AB15" i="6" s="1"/>
  <c r="I8" i="10"/>
  <c r="CP7" i="1"/>
  <c r="O8" i="10" s="1"/>
  <c r="I10" i="10"/>
  <c r="CP18" i="1"/>
  <c r="O10" i="10" s="1"/>
  <c r="G9" i="10"/>
  <c r="CN17" i="1"/>
  <c r="M9" i="10" s="1"/>
  <c r="F6" i="8"/>
  <c r="BV34" i="1"/>
  <c r="H6" i="8" s="1"/>
  <c r="CE55" i="1"/>
  <c r="W23" i="6" s="1"/>
  <c r="H10" i="4"/>
  <c r="J10" i="4" s="1"/>
  <c r="K23" i="6"/>
  <c r="G10" i="4"/>
  <c r="I10" i="4" s="1"/>
  <c r="F15" i="7"/>
  <c r="CD63" i="1"/>
  <c r="L15" i="7" s="1"/>
  <c r="I21" i="10"/>
  <c r="CP41" i="1"/>
  <c r="O21" i="10" s="1"/>
  <c r="E9" i="6"/>
  <c r="BW12" i="1"/>
  <c r="Q9" i="6" s="1"/>
  <c r="F17" i="10"/>
  <c r="CL29" i="1"/>
  <c r="L17" i="10" s="1"/>
  <c r="E14" i="6"/>
  <c r="C11" i="4"/>
  <c r="E11" i="4" s="1"/>
  <c r="D11" i="4"/>
  <c r="F11" i="4" s="1"/>
  <c r="BW35" i="1"/>
  <c r="Q14" i="6" s="1"/>
  <c r="I8" i="6"/>
  <c r="BZ11" i="1"/>
  <c r="U8" i="6" s="1"/>
  <c r="I14" i="10"/>
  <c r="CP24" i="1"/>
  <c r="O14" i="10" s="1"/>
  <c r="O13" i="6"/>
  <c r="CH33" i="1"/>
  <c r="AA13" i="6" s="1"/>
  <c r="L7" i="6"/>
  <c r="CD10" i="1"/>
  <c r="X7" i="6" s="1"/>
  <c r="J14" i="6"/>
  <c r="CB35" i="1"/>
  <c r="V14" i="6" s="1"/>
  <c r="N23" i="6"/>
  <c r="CI55" i="1"/>
  <c r="Z23" i="6" s="1"/>
  <c r="J23" i="6"/>
  <c r="CB55" i="1"/>
  <c r="V23" i="6" s="1"/>
  <c r="E5" i="6"/>
  <c r="BW8" i="1"/>
  <c r="Q5" i="6" s="1"/>
  <c r="E6" i="6"/>
  <c r="BW9" i="1"/>
  <c r="Q6" i="6" s="1"/>
  <c r="F18" i="10"/>
  <c r="CL30" i="1"/>
  <c r="L18" i="10" s="1"/>
  <c r="P14" i="6"/>
  <c r="CJ35" i="1"/>
  <c r="AB14" i="6" s="1"/>
  <c r="K15" i="6"/>
  <c r="G12" i="4"/>
  <c r="I12" i="4" s="1"/>
  <c r="CE36" i="1"/>
  <c r="W15" i="6" s="1"/>
  <c r="H12" i="4"/>
  <c r="J12" i="4" s="1"/>
  <c r="L22" i="6"/>
  <c r="CD53" i="1"/>
  <c r="X22" i="6" s="1"/>
  <c r="H13" i="7"/>
  <c r="CI49" i="1"/>
  <c r="N13" i="7" s="1"/>
  <c r="I13" i="6"/>
  <c r="BZ33" i="1"/>
  <c r="U13" i="6" s="1"/>
  <c r="I30" i="10"/>
  <c r="CP62" i="1"/>
  <c r="O30" i="10" s="1"/>
  <c r="F22" i="6"/>
  <c r="BV53" i="1"/>
  <c r="R22" i="6" s="1"/>
  <c r="F26" i="10"/>
  <c r="CL57" i="1"/>
  <c r="L26" i="10" s="1"/>
  <c r="G6" i="10"/>
  <c r="CN5" i="1"/>
  <c r="M6" i="10" s="1"/>
  <c r="J6" i="6"/>
  <c r="CB9" i="1"/>
  <c r="V6" i="6" s="1"/>
  <c r="I6" i="7"/>
  <c r="CH16" i="1"/>
  <c r="O6" i="7" s="1"/>
  <c r="L5" i="6"/>
  <c r="J7" i="4"/>
  <c r="CD8" i="1"/>
  <c r="X5" i="6" s="1"/>
  <c r="L9" i="6"/>
  <c r="CD12" i="1"/>
  <c r="X9" i="6" s="1"/>
  <c r="BW33" i="1"/>
  <c r="S13" i="6" s="1"/>
  <c r="CH46" i="1"/>
  <c r="AA19" i="6" s="1"/>
  <c r="O19" i="6"/>
  <c r="J20" i="6"/>
  <c r="CB51" i="1"/>
  <c r="V20" i="6" s="1"/>
  <c r="G18" i="6"/>
  <c r="BX44" i="1"/>
  <c r="S18" i="6" s="1"/>
  <c r="H13" i="4"/>
  <c r="J13" i="4" s="1"/>
  <c r="G13" i="4"/>
  <c r="I13" i="4" s="1"/>
  <c r="L20" i="6"/>
  <c r="CD51" i="1"/>
  <c r="X20" i="6" s="1"/>
  <c r="E15" i="6"/>
  <c r="C12" i="4"/>
  <c r="E12" i="4" s="1"/>
  <c r="BW36" i="1"/>
  <c r="Q15" i="6" s="1"/>
  <c r="D12" i="4"/>
  <c r="F12" i="4" s="1"/>
  <c r="H18" i="6"/>
  <c r="CA44" i="1"/>
  <c r="T18" i="6" s="1"/>
  <c r="I9" i="7"/>
  <c r="CH32" i="1"/>
  <c r="O9" i="7" s="1"/>
  <c r="N18" i="6"/>
  <c r="CI44" i="1"/>
  <c r="Z18" i="6" s="1"/>
  <c r="H17" i="6"/>
  <c r="CA42" i="1"/>
  <c r="T17" i="6" s="1"/>
  <c r="I7" i="7"/>
  <c r="CH25" i="1"/>
  <c r="O7" i="7" s="1"/>
  <c r="CH51" i="1"/>
  <c r="AA20" i="6" s="1"/>
  <c r="O20" i="6"/>
  <c r="N15" i="6"/>
  <c r="CI36" i="1"/>
  <c r="Z15" i="6" s="1"/>
  <c r="E8" i="6"/>
  <c r="BW11" i="1"/>
  <c r="Q8" i="6" s="1"/>
  <c r="F11" i="10"/>
  <c r="CL19" i="1"/>
  <c r="L11" i="10" s="1"/>
  <c r="F16" i="10"/>
  <c r="CL28" i="1"/>
  <c r="L16" i="10" s="1"/>
  <c r="I13" i="10"/>
  <c r="CP21" i="1"/>
  <c r="O13" i="10" s="1"/>
  <c r="I23" i="10"/>
  <c r="CP47" i="1"/>
  <c r="O23" i="10" s="1"/>
  <c r="CP59" i="1"/>
  <c r="O28" i="10" s="1"/>
  <c r="I28" i="10"/>
  <c r="G20" i="10"/>
  <c r="CN40" i="1"/>
  <c r="M20" i="10" s="1"/>
  <c r="K18" i="6"/>
  <c r="CE44" i="1"/>
  <c r="W18" i="6" s="1"/>
  <c r="L21" i="6"/>
  <c r="CD52" i="1"/>
  <c r="X21" i="6" s="1"/>
  <c r="BV51" i="1"/>
  <c r="R20" i="6" s="1"/>
  <c r="F20" i="6"/>
  <c r="D13" i="4"/>
  <c r="F13" i="4" s="1"/>
  <c r="C13" i="4"/>
  <c r="E13" i="4" s="1"/>
  <c r="O16" i="6"/>
  <c r="CH37" i="1"/>
  <c r="AA16" i="6" s="1"/>
  <c r="O22" i="6"/>
  <c r="CH53" i="1"/>
  <c r="AA22" i="6" s="1"/>
  <c r="F9" i="6"/>
  <c r="BV12" i="1"/>
  <c r="R9" i="6" s="1"/>
  <c r="I29" i="10"/>
  <c r="CP60" i="1"/>
  <c r="O29" i="10" s="1"/>
  <c r="N17" i="6"/>
  <c r="CI42" i="1"/>
  <c r="Z17" i="6" s="1"/>
  <c r="F5" i="6"/>
  <c r="E7" i="4"/>
  <c r="BV8" i="1"/>
  <c r="R5" i="6" s="1"/>
  <c r="F6" i="6"/>
  <c r="BV9" i="1"/>
  <c r="R6" i="6" s="1"/>
  <c r="F8" i="10"/>
  <c r="CL7" i="1"/>
  <c r="L8" i="10" s="1"/>
  <c r="I9" i="6"/>
  <c r="BZ12" i="1"/>
  <c r="U9" i="6" s="1"/>
  <c r="I16" i="10"/>
  <c r="CP28" i="1"/>
  <c r="O16" i="10" s="1"/>
  <c r="F12" i="10"/>
  <c r="CL20" i="1"/>
  <c r="L12" i="10" s="1"/>
  <c r="N14" i="6"/>
  <c r="CI35" i="1"/>
  <c r="Z14" i="6" s="1"/>
  <c r="F14" i="7"/>
  <c r="CD50" i="1"/>
  <c r="L14" i="7" s="1"/>
  <c r="F22" i="10"/>
  <c r="CL43" i="1"/>
  <c r="L22" i="10" s="1"/>
  <c r="G22" i="6"/>
  <c r="BX53" i="1"/>
  <c r="S22" i="6" s="1"/>
  <c r="O8" i="6"/>
  <c r="CH11" i="1"/>
  <c r="AA8" i="6" s="1"/>
  <c r="L16" i="6"/>
  <c r="CD37" i="1"/>
  <c r="X16" i="6" s="1"/>
  <c r="E7" i="6"/>
  <c r="BW10" i="1"/>
  <c r="Q7" i="6" s="1"/>
  <c r="F13" i="10"/>
  <c r="CL21" i="1"/>
  <c r="L13" i="10" s="1"/>
  <c r="BX33" i="1"/>
  <c r="Q13" i="6" s="1"/>
  <c r="H6" i="10"/>
  <c r="CQ5" i="1"/>
  <c r="N6" i="10" s="1"/>
  <c r="E18" i="6"/>
  <c r="BW44" i="1"/>
  <c r="Q18" i="6" s="1"/>
  <c r="E13" i="7"/>
  <c r="CE49" i="1"/>
  <c r="K13" i="7" s="1"/>
  <c r="M20" i="6"/>
  <c r="CF51" i="1"/>
  <c r="Y20" i="6" s="1"/>
  <c r="G15" i="6"/>
  <c r="BX36" i="1"/>
  <c r="S15" i="6" s="1"/>
  <c r="I19" i="6"/>
  <c r="BZ46" i="1"/>
  <c r="U19" i="6" s="1"/>
  <c r="C9" i="4"/>
  <c r="E9" i="4" s="1"/>
  <c r="J20" i="10"/>
  <c r="CR40" i="1"/>
  <c r="P20" i="10" s="1"/>
  <c r="F7" i="10"/>
  <c r="CL6" i="1"/>
  <c r="L7" i="10" s="1"/>
  <c r="BV61" i="1"/>
  <c r="R24" i="6" s="1"/>
  <c r="C14" i="4"/>
  <c r="E14" i="4" s="1"/>
  <c r="F24" i="6"/>
  <c r="D14" i="4"/>
  <c r="F14" i="4" s="1"/>
  <c r="G8" i="6"/>
  <c r="BX11" i="1"/>
  <c r="S8" i="6" s="1"/>
  <c r="F6" i="7"/>
  <c r="CD16" i="1"/>
  <c r="L6" i="7" s="1"/>
  <c r="L6" i="6"/>
  <c r="CD9" i="1"/>
  <c r="X6" i="6" s="1"/>
  <c r="E6" i="8"/>
  <c r="BW34" i="1"/>
  <c r="G6" i="8" s="1"/>
  <c r="E20" i="10"/>
  <c r="CM40" i="1"/>
  <c r="K20" i="10" s="1"/>
  <c r="M23" i="6"/>
  <c r="CF55" i="1"/>
  <c r="Y23" i="6" s="1"/>
  <c r="F29" i="10"/>
  <c r="CL60" i="1"/>
  <c r="L29" i="10" s="1"/>
  <c r="E20" i="6"/>
  <c r="BW51" i="1"/>
  <c r="Q20" i="6" s="1"/>
  <c r="O7" i="6"/>
  <c r="CH10" i="1"/>
  <c r="AA7" i="6" s="1"/>
  <c r="I5" i="6"/>
  <c r="BZ8" i="1"/>
  <c r="U5" i="6" s="1"/>
  <c r="J9" i="10"/>
  <c r="CR17" i="1"/>
  <c r="P9" i="10" s="1"/>
  <c r="F7" i="7"/>
  <c r="CD25" i="1"/>
  <c r="L7" i="7" s="1"/>
  <c r="F9" i="7"/>
  <c r="CD32" i="1"/>
  <c r="L9" i="7" s="1"/>
  <c r="I12" i="10"/>
  <c r="CP20" i="1"/>
  <c r="O12" i="10" s="1"/>
  <c r="I12" i="7"/>
  <c r="CH48" i="1"/>
  <c r="O12" i="7" s="1"/>
  <c r="P23" i="6"/>
  <c r="CJ55" i="1"/>
  <c r="AB23" i="6" s="1"/>
  <c r="F12" i="7"/>
  <c r="CD48" i="1"/>
  <c r="L12" i="7" s="1"/>
  <c r="H23" i="6"/>
  <c r="CA55" i="1"/>
  <c r="T23" i="6" s="1"/>
  <c r="G6" i="6"/>
  <c r="BX9" i="1"/>
  <c r="S6" i="6" s="1"/>
  <c r="G8" i="4"/>
  <c r="I8" i="4" s="1"/>
  <c r="CD33" i="1"/>
  <c r="X13" i="6" s="1"/>
  <c r="H8" i="4"/>
  <c r="J8" i="4" s="1"/>
  <c r="L13" i="6"/>
  <c r="M14" i="6"/>
  <c r="CF35" i="1"/>
  <c r="Y14" i="6" s="1"/>
  <c r="I22" i="10"/>
  <c r="CP43" i="1"/>
  <c r="O22" i="10" s="1"/>
  <c r="I14" i="7"/>
  <c r="CH50" i="1"/>
  <c r="O14" i="7" s="1"/>
  <c r="F11" i="7"/>
  <c r="CD45" i="1"/>
  <c r="L11" i="7" s="1"/>
  <c r="I21" i="6"/>
  <c r="BZ52" i="1"/>
  <c r="U21" i="6" s="1"/>
  <c r="F28" i="10"/>
  <c r="CL59" i="1"/>
  <c r="L28" i="10" s="1"/>
  <c r="G7" i="6"/>
  <c r="BX10" i="1"/>
  <c r="S7" i="6" s="1"/>
  <c r="E6" i="10"/>
  <c r="CM5" i="1"/>
  <c r="K6" i="10" s="1"/>
  <c r="H6" i="6"/>
  <c r="CA9" i="1"/>
  <c r="T6" i="6" s="1"/>
  <c r="F10" i="10"/>
  <c r="CL18" i="1"/>
  <c r="L10" i="10" s="1"/>
  <c r="F15" i="10"/>
  <c r="CL27" i="1"/>
  <c r="L15" i="10" s="1"/>
  <c r="H15" i="6"/>
  <c r="CA36" i="1"/>
  <c r="T15" i="6" s="1"/>
  <c r="I18" i="10"/>
  <c r="CP30" i="1"/>
  <c r="O18" i="10" s="1"/>
  <c r="I20" i="6"/>
  <c r="BZ51" i="1"/>
  <c r="U20" i="6" s="1"/>
  <c r="I15" i="7"/>
  <c r="CH63" i="1"/>
  <c r="O15" i="7" s="1"/>
  <c r="H9" i="4"/>
  <c r="J9" i="4" s="1"/>
  <c r="L19" i="6"/>
  <c r="G9" i="4"/>
  <c r="I9" i="4" s="1"/>
  <c r="CD46" i="1"/>
  <c r="X19" i="6" s="1"/>
  <c r="G23" i="6"/>
  <c r="BX55" i="1"/>
  <c r="S23" i="6" s="1"/>
  <c r="J18" i="6"/>
  <c r="CB44" i="1"/>
  <c r="V18" i="6" s="1"/>
  <c r="D9" i="4"/>
  <c r="F9" i="4" s="1"/>
  <c r="I11" i="10"/>
  <c r="CP19" i="1"/>
  <c r="O11" i="10" s="1"/>
  <c r="E24" i="6"/>
  <c r="BW61" i="1"/>
  <c r="Q24" i="6" s="1"/>
  <c r="J17" i="6"/>
  <c r="CB42" i="1"/>
  <c r="V17" i="6" s="1"/>
  <c r="P20" i="6"/>
  <c r="CJ51" i="1"/>
  <c r="AB20" i="6" s="1"/>
  <c r="F8" i="6"/>
  <c r="BV11" i="1"/>
  <c r="R8" i="6" s="1"/>
  <c r="I7" i="6"/>
  <c r="BZ10" i="1"/>
  <c r="U7" i="6" s="1"/>
  <c r="E9" i="10"/>
  <c r="CM17" i="1"/>
  <c r="K9" i="10" s="1"/>
  <c r="E5" i="9"/>
  <c r="CL22" i="1"/>
  <c r="F5" i="9" s="1"/>
  <c r="I16" i="6"/>
  <c r="BZ37" i="1"/>
  <c r="U16" i="6" s="1"/>
  <c r="O21" i="6"/>
  <c r="CH52" i="1"/>
  <c r="AA21" i="6" s="1"/>
  <c r="F30" i="10"/>
  <c r="CL62" i="1"/>
  <c r="L30" i="10" s="1"/>
  <c r="O6" i="6"/>
  <c r="CH9" i="1"/>
  <c r="AA6" i="6" s="1"/>
  <c r="M18" i="6"/>
  <c r="CF44" i="1"/>
  <c r="Y18" i="6" s="1"/>
  <c r="F23" i="10"/>
  <c r="CL47" i="1"/>
  <c r="L23" i="10" s="1"/>
  <c r="G20" i="6"/>
  <c r="BX51" i="1"/>
  <c r="S20" i="6" s="1"/>
  <c r="G9" i="6"/>
  <c r="BX12" i="1"/>
  <c r="S9" i="6" s="1"/>
  <c r="H9" i="10"/>
  <c r="CQ17" i="1"/>
  <c r="N9" i="10" s="1"/>
  <c r="G14" i="6"/>
  <c r="BX35" i="1"/>
  <c r="S14" i="6" s="1"/>
  <c r="H14" i="6"/>
  <c r="CA35" i="1"/>
  <c r="T14" i="6" s="1"/>
  <c r="O24" i="6"/>
  <c r="CH61" i="1"/>
  <c r="AA24" i="6" s="1"/>
  <c r="P17" i="6"/>
  <c r="CJ42" i="1"/>
  <c r="AB17" i="6" s="1"/>
  <c r="G5" i="6"/>
  <c r="BX8" i="1"/>
  <c r="S5" i="6" s="1"/>
  <c r="W6" i="6"/>
  <c r="K12" i="7"/>
  <c r="K6" i="7"/>
  <c r="N11" i="7"/>
  <c r="Z22" i="6"/>
  <c r="W7" i="6"/>
  <c r="I6" i="4" l="1"/>
  <c r="I15" i="4" s="1"/>
  <c r="G15" i="4"/>
  <c r="E6" i="4"/>
  <c r="E15" i="4" s="1"/>
  <c r="C15" i="4"/>
  <c r="J6" i="4"/>
  <c r="J15" i="4" s="1"/>
  <c r="H15" i="4"/>
  <c r="D15" i="4"/>
  <c r="F6" i="4"/>
  <c r="F15" i="4" s="1"/>
  <c r="U31" i="1"/>
  <c r="Q31" i="1"/>
  <c r="BB31" i="1" l="1"/>
  <c r="I8" i="7" s="1"/>
  <c r="AX31" i="1"/>
  <c r="F8" i="7" s="1"/>
  <c r="CH31" i="1" l="1"/>
  <c r="O8" i="7" s="1"/>
  <c r="CD31" i="1"/>
  <c r="L8" i="7" l="1"/>
</calcChain>
</file>

<file path=xl/sharedStrings.xml><?xml version="1.0" encoding="utf-8"?>
<sst xmlns="http://schemas.openxmlformats.org/spreadsheetml/2006/main" count="755" uniqueCount="556">
  <si>
    <t>Benefit Low Estimate 3%</t>
  </si>
  <si>
    <t>COST Low Estimate 7%</t>
  </si>
  <si>
    <t>0938-AT00</t>
  </si>
  <si>
    <t>Benefit Low Estimate 7%</t>
  </si>
  <si>
    <t>0651-AD02</t>
  </si>
  <si>
    <t>COST Low Estimate 3%</t>
  </si>
  <si>
    <t>1218-AB76</t>
  </si>
  <si>
    <t>Priorities, Requirements, Definitions, and Selection Criteria-Striving Readers Comprehensive Literacy Program</t>
  </si>
  <si>
    <t>1545 - IRS</t>
  </si>
  <si>
    <t>COST Primary Estimate 7%</t>
  </si>
  <si>
    <t>2060-AS72</t>
  </si>
  <si>
    <t>COST Primary Estimate 3%</t>
  </si>
  <si>
    <t>0584-AD87</t>
  </si>
  <si>
    <t>0580-AB25</t>
  </si>
  <si>
    <t>Eligibility Notices, Fair Hearing and Appeal Processes for Medicaid, and Other Provisions Related to Eligibility and Enrollment for Medicaid and CHIP (CMS-2334-F2)</t>
  </si>
  <si>
    <t>2577-AC97</t>
  </si>
  <si>
    <t>0581-AD44</t>
  </si>
  <si>
    <t>1545-BN40</t>
  </si>
  <si>
    <t>1545-BM71</t>
  </si>
  <si>
    <t>1600 - DHS</t>
  </si>
  <si>
    <t>Fed Tfr Low Estimate 7%</t>
  </si>
  <si>
    <t>Other Tfr Year Dollars 7%</t>
  </si>
  <si>
    <t>2900-AP66</t>
  </si>
  <si>
    <t>Fed Tfr Low Estimate 3%</t>
  </si>
  <si>
    <t>2125-AF54</t>
  </si>
  <si>
    <t>0938-AS81</t>
  </si>
  <si>
    <t>Other Tfr Year Dollars 3%</t>
  </si>
  <si>
    <t>Other Tfr High Estimate 7%</t>
  </si>
  <si>
    <t>1200 - DOL</t>
  </si>
  <si>
    <t>Other Tfr High Estimate 3%</t>
  </si>
  <si>
    <t>0580 - GIPSA</t>
  </si>
  <si>
    <t>1904 - EE</t>
  </si>
  <si>
    <t>2060 - OAR</t>
  </si>
  <si>
    <t xml:space="preserve">ONC Health IT Certification Program: Enhanced Oversight and Accountability
</t>
  </si>
  <si>
    <t>Information and Communication Technology Standards and Guidelines</t>
  </si>
  <si>
    <t>Energy Conservation Standards for Walk-In Coolers and Walk-In Freezers</t>
  </si>
  <si>
    <t>Waste Prevention, Production Subject to Royalties, and Resource Conservation</t>
  </si>
  <si>
    <t>1000 - DOI</t>
  </si>
  <si>
    <t>Agency</t>
  </si>
  <si>
    <t>1904-AD59</t>
  </si>
  <si>
    <t>0955 - ONC</t>
  </si>
  <si>
    <t>2501-AD74</t>
  </si>
  <si>
    <t>0920-AA56</t>
  </si>
  <si>
    <t>1800 - ED</t>
  </si>
  <si>
    <t>Walking Working Surfaces and Personal Fall Protection Systems (Slips, Trips, and Fall Prevention)</t>
  </si>
  <si>
    <t>0910 - FDA</t>
  </si>
  <si>
    <t>2126-AB18</t>
  </si>
  <si>
    <t>3014-AA37</t>
  </si>
  <si>
    <t>3014 - ATBCB</t>
  </si>
  <si>
    <t>0938-AT10</t>
  </si>
  <si>
    <t>0938-AS95</t>
  </si>
  <si>
    <t>COST High Estimate 3%</t>
  </si>
  <si>
    <t>2577 - PIH</t>
  </si>
  <si>
    <t>0651 - PTO</t>
  </si>
  <si>
    <t>9000-AN52</t>
  </si>
  <si>
    <t>1615-AC09</t>
  </si>
  <si>
    <t>COST High Estimate 7%</t>
  </si>
  <si>
    <t>0581 - AMS</t>
  </si>
  <si>
    <t>1810-AB25</t>
  </si>
  <si>
    <t>1004 - BLM</t>
  </si>
  <si>
    <t>0937 - OASH</t>
  </si>
  <si>
    <t>1810 - OESE</t>
  </si>
  <si>
    <t>Merit-Based Incentive Payment System (MIPS) and Alternative Payment Models (APMs) in Medicare Fee-for-Service (CMS-5517-FC)</t>
  </si>
  <si>
    <t>Colorado Roadless Rule--North Fork Coal Mining Exception (Rule)</t>
  </si>
  <si>
    <t>0938-AT14</t>
  </si>
  <si>
    <t>1900 - DOE</t>
  </si>
  <si>
    <t>0596 - FS</t>
  </si>
  <si>
    <t>1904-AD28</t>
  </si>
  <si>
    <t>Sound for Hybrid and Electric Vehicles</t>
  </si>
  <si>
    <t>2500 - HUD</t>
  </si>
  <si>
    <t>Renewable Fuel Volume Standards for 2017 and Biomass Based Diesel Volume (BBD) for 2018</t>
  </si>
  <si>
    <t>0920 - CDC</t>
  </si>
  <si>
    <t>1615-AC05</t>
  </si>
  <si>
    <t>1210 - EBSA</t>
  </si>
  <si>
    <t>0937-AA02</t>
  </si>
  <si>
    <t>Title I of the Elementary and Secondary Education Act of 1965--Accountability and State Plans</t>
  </si>
  <si>
    <t>1651 - USCBP</t>
  </si>
  <si>
    <t>COST Year Dollars 3%</t>
  </si>
  <si>
    <t>1218 - OSHA</t>
  </si>
  <si>
    <t>Fed Tfr High Estimate 3%</t>
  </si>
  <si>
    <t>CY 2017 Hospital Outpatient PPS Policy Changes and Payment Rates and Ambulatory Surgical Center Payment System Policy Changes and Payment Rates (CMS-1656-FC)</t>
  </si>
  <si>
    <t>Benefit Year Dollars 7%</t>
  </si>
  <si>
    <t>COST Year Dollars 7%</t>
  </si>
  <si>
    <t>1018-BB40</t>
  </si>
  <si>
    <t>FY 2018 Prospective Payment System and Consolidated Billing for Skilled Nursing Facilities (SNFs), SNF Value-Based Purchasing Program, SNF Quality Reporting Program (CMS-1679-F)</t>
  </si>
  <si>
    <t>Fed Tfr High Estimate 7%</t>
  </si>
  <si>
    <t>1615 - USCIS</t>
  </si>
  <si>
    <t>Benefit Year Dollars 3%</t>
  </si>
  <si>
    <t>1500 - TREAS</t>
  </si>
  <si>
    <t>Other Tfr Low Estimate 3%</t>
  </si>
  <si>
    <t>Fed Tfr Year Dollars 3%</t>
  </si>
  <si>
    <t>CY 2017 Home Health Prospective Payment System Rate Update; Home Health Value-Based Purchasing Model; and Home Health Quality Reporting Requirements (CMS-1648-F)</t>
  </si>
  <si>
    <t>0910-ZA48</t>
  </si>
  <si>
    <t>Other Tfr Low Estimate 7%</t>
  </si>
  <si>
    <t>Fed Tfr Year Dollars 7%</t>
  </si>
  <si>
    <t>2502-AI79</t>
  </si>
  <si>
    <t>0955-AA00</t>
  </si>
  <si>
    <t>Benefit Primary Estimate 7%</t>
  </si>
  <si>
    <t>1810-AB27</t>
  </si>
  <si>
    <t>2900 - VA</t>
  </si>
  <si>
    <t>Federal Housing Administration (FHA): Strengthening the Home Equity Conversion Mortgages (HECM) Program to Promote Sustained Homeownership (FR-5353)</t>
  </si>
  <si>
    <t>Benefit Primary Estimate 3%</t>
  </si>
  <si>
    <t>3206-AM40</t>
  </si>
  <si>
    <t>2126-AB66</t>
  </si>
  <si>
    <t>2502 - OH</t>
  </si>
  <si>
    <t>0600 - DOC</t>
  </si>
  <si>
    <t>Third Party Payments for Coverage under Qualified Health Plans (CMS-3337-P)</t>
  </si>
  <si>
    <t>1904-AC51</t>
  </si>
  <si>
    <t>Benefit High Estimate 3%</t>
  </si>
  <si>
    <t>0938-AS80</t>
  </si>
  <si>
    <t>Tiered Pharmacy Copayments for Medications</t>
  </si>
  <si>
    <t>Entry-Level Driver Training</t>
  </si>
  <si>
    <t>Federal Policy for the Protection of Human Subjects; Final Rules</t>
  </si>
  <si>
    <t>Benefit High Estimate 7%</t>
  </si>
  <si>
    <t>Other Tfr Primary Estimate 3%</t>
  </si>
  <si>
    <t>Title</t>
  </si>
  <si>
    <t>0900 - HHS</t>
  </si>
  <si>
    <t>Energy Conservation Standards for Dedicated-Purpose Pool Pumps</t>
  </si>
  <si>
    <t>FY 2018 Hospice Wage Index and Payment Rate Update and Hospice Quality Reporting Requirements (CMS-1675-F)</t>
  </si>
  <si>
    <t>Other Tfr Primary Estimate 7%</t>
  </si>
  <si>
    <t>1004-AE14</t>
  </si>
  <si>
    <t>1018 - FWS</t>
  </si>
  <si>
    <t>1840 - OPE</t>
  </si>
  <si>
    <t>Retention of EB-1, EB-2, and EB-3 Immigrant Workers and Program Improvements Affecting Highly-Skilled H-1B Nonimmigrant Workers</t>
  </si>
  <si>
    <t>Subagency</t>
  </si>
  <si>
    <t>0938-AS27</t>
  </si>
  <si>
    <t>Definition of the Term Fiduciary--Delay of Applicability Date</t>
  </si>
  <si>
    <t>Energy Conservation Standards for Central Air Conditioners and Heat Pumps</t>
  </si>
  <si>
    <t>Fed Tfr Primary Estimate 7%</t>
  </si>
  <si>
    <t>Definition of Form I-94 to Include Electronic Format</t>
  </si>
  <si>
    <t>0938-AS69</t>
  </si>
  <si>
    <t>Commercial Driver's License Drug and Alcohol Clearinghouse (MAP-21)</t>
  </si>
  <si>
    <t>Energy Conservation Standards for Miscellaneous Refrigeration Products</t>
  </si>
  <si>
    <t>0938-AS82</t>
  </si>
  <si>
    <t>Fed Tfr Primary Estimate 3%</t>
  </si>
  <si>
    <t>Occupational Exposure to Beryllium</t>
  </si>
  <si>
    <t xml:space="preserve">World Trade Center Health Program: Amendments to Definitions, Appeals, and Other Requirements    </t>
  </si>
  <si>
    <t>Migratory Bird Hunting; 2017-2018 Migratory Game Bird Hunting Regulations</t>
  </si>
  <si>
    <t>0584 - FNS</t>
  </si>
  <si>
    <t>1840-AD19</t>
  </si>
  <si>
    <t>Hospital Inpatient Prospective Payment Systems for Acute Care Hospitals and the Long-Term Care Hospital Prospective Payment System and Policy Changes and Fiscal Year 2018 Rates (CMS-1677-F)</t>
  </si>
  <si>
    <t>0938 - CMS</t>
  </si>
  <si>
    <t>1904-AD37</t>
  </si>
  <si>
    <t>1894 - OS</t>
  </si>
  <si>
    <t>0596-AD26</t>
  </si>
  <si>
    <t>0938-AG81</t>
  </si>
  <si>
    <t>2100 - DOT</t>
  </si>
  <si>
    <t>2000 - EPA</t>
  </si>
  <si>
    <t>2126 - FMCSA</t>
  </si>
  <si>
    <t>Open Licensing Requirement for Direct Grant Programs</t>
  </si>
  <si>
    <t>1904-AD52</t>
  </si>
  <si>
    <t>Instituting Smoke-Free Public Housing (FR-5597)</t>
  </si>
  <si>
    <t>Diseases Associated With Exposure to Contaminants in the Water Supply at Camp Lejeune</t>
  </si>
  <si>
    <t>CY 2018 Notice of Benefit and Payment Parameters (CMS-9934-F)</t>
  </si>
  <si>
    <t>2050 - OLEM</t>
  </si>
  <si>
    <t>Borrower Defense</t>
  </si>
  <si>
    <t xml:space="preserve">Eligibility, Certification, and Employment and Training Provisions </t>
  </si>
  <si>
    <t>Treatment of Certain Interests in Corporations</t>
  </si>
  <si>
    <t>Federal Acquisition Regulation (FAR); FAR Case 2017-015, Removal of Fair Pay and Safe Workplaces Rule</t>
  </si>
  <si>
    <t>0938-AS90</t>
  </si>
  <si>
    <t>3206 - OPM</t>
  </si>
  <si>
    <t>CY 2017 Revisions to Payment Policies Under the Physician Fee Schedule and Other Revisions to Medicare Part B (CMS-1654-F)</t>
  </si>
  <si>
    <t>Federal Employees Health Benefits Program; Tribes and Tribal Organizations</t>
  </si>
  <si>
    <t>Accidental Release Prevention Requirements: Risk Management Programs under the Clean Air Act</t>
  </si>
  <si>
    <t>0500 - USDA</t>
  </si>
  <si>
    <t>Conditions of Participation for Home Health Agencies; Delay of Effective Date (CMS-3819-F2)</t>
  </si>
  <si>
    <t>U.S. Citizenship and Immigration Services Fee Schedule</t>
  </si>
  <si>
    <t>0938-AT11</t>
  </si>
  <si>
    <t>1894-AA07</t>
  </si>
  <si>
    <t>9000 - FAR</t>
  </si>
  <si>
    <t>Updated Mortality Tables for Determining Present Value</t>
  </si>
  <si>
    <t>The Use of New or Increased Pass-Through Payments in Medicaid Managed Care Delivery Systems (CMS-2402-F)</t>
  </si>
  <si>
    <t>Establishing a More Effective Fair Market Rent (FMR) System; Using Small Area Fair Market Rents (SAFMRs) in Housing Choice Voucher Program Instead of the Current 50th Percentile FMRs (FR-5855)</t>
  </si>
  <si>
    <t>2900-AP35</t>
  </si>
  <si>
    <t>Clarification of Scope</t>
  </si>
  <si>
    <t>2127-AK93</t>
  </si>
  <si>
    <t>RIN</t>
  </si>
  <si>
    <t>NOP; Organic Livestock and Poultry Practices</t>
  </si>
  <si>
    <t>2127 - NHTSA</t>
  </si>
  <si>
    <t>1218-AB80</t>
  </si>
  <si>
    <t>National Goals and Performance Management Measures 3 (MAP-21)</t>
  </si>
  <si>
    <t>2050-AG82</t>
  </si>
  <si>
    <t>1210-AB79</t>
  </si>
  <si>
    <t>Food Labeling; Nutrition Labeling of Standard Menu Items in Restaurants and Similar Retail Food Establishments; Extension of Compliance Date; Request for Comments</t>
  </si>
  <si>
    <t>2125 - FHWA</t>
  </si>
  <si>
    <t>Patient Protection and Affordable Care Act; Market Stabilization (CMS-9929-F)</t>
  </si>
  <si>
    <t>0938-AS98</t>
  </si>
  <si>
    <t>2501 - HUDSEC</t>
  </si>
  <si>
    <t>0938-AS96</t>
  </si>
  <si>
    <t>1651-AA96</t>
  </si>
  <si>
    <t>Medicare Program; Changes to Advancing Care Coordination through Episode Payment Models; Cardiac Rehabilitation Incentive Payment Model; and Comprehensive Care for Joint Replacement Payment Model</t>
  </si>
  <si>
    <t xml:space="preserve">Budget transfers are from the federal government to affected student borrowers.  Non-budget transfers are from affected institutions to affected borrowers via the federal government.  </t>
  </si>
  <si>
    <t>Transfers are from home health Medicare providers to the federal government.</t>
  </si>
  <si>
    <t>Transfers are from the federal government to Medicare outpatient hospitals.</t>
  </si>
  <si>
    <t>Transfers are from the federal government to eligible Mediare providers.</t>
  </si>
  <si>
    <t>Budget transfers are from the federal government to states on behalf of beneficiaries.  Non-budget transfers are from state governments to Medicaid providers on behalf of beneficiaries.</t>
  </si>
  <si>
    <t>Quantified potential transfers are from the federal government to issuers and associated with CSRs (cost sharing reductions).</t>
  </si>
  <si>
    <t>Transfers are from the federal government to SNF Medicare providers.</t>
  </si>
  <si>
    <t>Transfers are from the federal government to hospice Medicare providers.</t>
  </si>
  <si>
    <t>Transfers are from the federal government to providers.</t>
  </si>
  <si>
    <t xml:space="preserve"> "If application of... correction factors to OSHA's estimation methodology better represent[s] the true benefits of the rule, then this... range of benefits would be more compliant with OMB Circular A-4." This range reflects different possible correction factors. OSHA performs sensitivity analyses that lead to variation in the benefits estimates not shown here.  The lower bound cost estimate is appropriately compared with the lower bound benefits estimate if non-compliance is the sole reason for divergences between OSHA's approach to benefits estimation and the historical injury and illness prevention found by Seong and Mendeloff (2004). The upper bound cost estimate is appropriately compared with any part of the range of benefits estimates if non-compliance doesn't drive any of the divergence (i.e., if it's entirely due to methodological problems). OSHA performs sensitivity analyses that lead to variation in the cost estimates not shown here.</t>
  </si>
  <si>
    <t>Impacts included as "transfers" combine transfers from investors, to the financial industry and others, and negative benefits to society.</t>
  </si>
  <si>
    <t>Transfers are from the federal government to eligible veterans.</t>
  </si>
  <si>
    <t>Quantitative estimates represent premiums and administrative fees for tribal FEHB enrollment and are costs to the extent that more or better health care is provided and transfers to the extent that the same care is paid by different entities in society.</t>
  </si>
  <si>
    <t>The quantitative estimates reflect a baseline in which the disapproved (by Congress, under the CRA) policy is implemented. A baseline that reflects non-implementation would have impacts near zero.</t>
  </si>
  <si>
    <t>Transfers reflect transfer of patient care costs from individual market issuers to Medicare and Medicaid; out-of-pocket costs from dual eligible patients to Medicare and Medicaid; transfer of premium dollars from individual market issuers to Medicare; and transfer of reimbursements from dialysis facilities to individual market issuers if patients move from individual market plans to Medicare and Medicaid.</t>
  </si>
  <si>
    <t>Transfers, if quantifiable, would be between the federal government and health care providers.</t>
  </si>
  <si>
    <t>Energy Conservation Standards for Ceiling Fans</t>
  </si>
  <si>
    <t>Transfers are from public housing voucher holders in small area fair markets (SAFMs) to public housing authorities, and from voucher holders to landlords.  In Aug. 2017, HUD suspended this rule until Oct. 1, 2019 for most of the metropolitan areas affected by the rule.</t>
  </si>
  <si>
    <t>2502-ZA15</t>
  </si>
  <si>
    <t>Home Equity Conversion Mortgage Program: Mortgage Insurance Premium Rates and Principal Limit Factors Mortgagee Letter</t>
  </si>
  <si>
    <t>Cost not estimated; it's an annual enabling rule to allow hunting; administrative cost not estimated</t>
  </si>
  <si>
    <t>Benefit Year dollars 7%, 2001$</t>
  </si>
  <si>
    <t>Benefit Primary 7%, 2001$</t>
  </si>
  <si>
    <t>Benefit Low 7%, 2001$</t>
  </si>
  <si>
    <t>Benefit High 7%, 2001$</t>
  </si>
  <si>
    <t>Benefit Year dollars 3%, 2001$</t>
  </si>
  <si>
    <t>Benefit Primary 3%, 2001$</t>
  </si>
  <si>
    <t>Benefit Low 3%, 2001$</t>
  </si>
  <si>
    <t>Benefit High 3%, 2001$</t>
  </si>
  <si>
    <t>COST Year dollars 7%, 2001$</t>
  </si>
  <si>
    <t>COST Primary 7%, 2001$</t>
  </si>
  <si>
    <t>COST Low 7%, 2001$</t>
  </si>
  <si>
    <t>COST High 7%, 2001$</t>
  </si>
  <si>
    <t>COST Year dollars 3%, 2001$</t>
  </si>
  <si>
    <t>COST Primary 3%, 2001$</t>
  </si>
  <si>
    <t>COST Low 3%, 2001$</t>
  </si>
  <si>
    <t>COST High 3%, 2001$</t>
  </si>
  <si>
    <t>Fed Tfr Year dollars 7%, 2001$</t>
  </si>
  <si>
    <t>Fed Tfr Primary 7%, 2001$</t>
  </si>
  <si>
    <t>Fed Tfr Low 7%, 2001$</t>
  </si>
  <si>
    <t>Fed Tfr High 7%, 2001$</t>
  </si>
  <si>
    <t>Fed Tfr Year dollars 3%, 2001$</t>
  </si>
  <si>
    <t>Fed Tfr Primary 3%, 2001$</t>
  </si>
  <si>
    <t>Fed Tfr Low 3%, 2001$</t>
  </si>
  <si>
    <t>Fed Tfr High 3%, 2001$</t>
  </si>
  <si>
    <t>Other Tfr Year dollars 7%, 2001$</t>
  </si>
  <si>
    <t>Other Tfr Primary 7%, 2001$</t>
  </si>
  <si>
    <t>Other Tfr Low 7%, 2001$</t>
  </si>
  <si>
    <t>Other Tfr High 7%, 2001$</t>
  </si>
  <si>
    <t>Other Tfr Year dollars 3%, 2001$</t>
  </si>
  <si>
    <t>Other Tfr Primary 3%, 2001$</t>
  </si>
  <si>
    <t>Other Tfr Low 3%, 2001$</t>
  </si>
  <si>
    <t>Other Tfr High 3%, 2001$</t>
  </si>
  <si>
    <t>Benefit Primary 7%, 2016$</t>
  </si>
  <si>
    <t>Benefit Low 7%, 2016$</t>
  </si>
  <si>
    <t>Benefit High 7%, 2016$</t>
  </si>
  <si>
    <t>Benefit Primary 3%, 2016$</t>
  </si>
  <si>
    <t>Benefit Low 3%, 2016$</t>
  </si>
  <si>
    <t>Benefit High 3%, 2016$</t>
  </si>
  <si>
    <t>COST Primary 7%, 2016$</t>
  </si>
  <si>
    <t>COST Low 7%, 2016$</t>
  </si>
  <si>
    <t>COST High 7%, 2016$</t>
  </si>
  <si>
    <t>COST Primary 3%, 2016$</t>
  </si>
  <si>
    <t>COST Low 3%, 2016$</t>
  </si>
  <si>
    <t>COST High 3%, 2016$</t>
  </si>
  <si>
    <t>Fed Tfr Primary 7%, 2016$</t>
  </si>
  <si>
    <t>Fed Tfr Low 7%, 2016$</t>
  </si>
  <si>
    <t>Fed Tfr High 7%, 2016$</t>
  </si>
  <si>
    <t>Fed Tfr Primary 3%, 2016$</t>
  </si>
  <si>
    <t>Fed Tfr Low 3%, 2016$</t>
  </si>
  <si>
    <t>Fed Tfr High 3%, 2016$</t>
  </si>
  <si>
    <t>Other Tfr Primary 7%, 2016$</t>
  </si>
  <si>
    <t>Other Tfr Low 7%, 2016$</t>
  </si>
  <si>
    <t>Other Tfr High 7%, 2016$</t>
  </si>
  <si>
    <t>Other Tfr Primary 3%, 2016$</t>
  </si>
  <si>
    <t>Other Tfr Low 3%, 2016$</t>
  </si>
  <si>
    <t>Other Tfr High 3%, 2016$</t>
  </si>
  <si>
    <t>Department of Agriculture</t>
  </si>
  <si>
    <t>Department of Energy</t>
  </si>
  <si>
    <t>Department of Health and Human Services</t>
  </si>
  <si>
    <t>Department of Homeland Security</t>
  </si>
  <si>
    <t>Department of Housing and Urban Development</t>
  </si>
  <si>
    <t>Department of the Interior</t>
  </si>
  <si>
    <t>Department of Labor</t>
  </si>
  <si>
    <t>Department of Transportation</t>
  </si>
  <si>
    <t>Architectural and Transportation Barriers Compliance Board</t>
  </si>
  <si>
    <t>Total</t>
  </si>
  <si>
    <t>Lower Bound</t>
  </si>
  <si>
    <t>Upper Bound</t>
  </si>
  <si>
    <t>2001$</t>
  </si>
  <si>
    <t>2016$</t>
  </si>
  <si>
    <t>Table 1-5: Estimates, by Agency, of the Total Annual Benefits and Costs of Major Rules (For Which Both Benefits and Costs Have Been Estimated), October 1, 2016 - September 30, 2017 (billions of 2001 or 2016 dollars)</t>
  </si>
  <si>
    <t>Benefits (billions)</t>
  </si>
  <si>
    <t>Costs (billions)</t>
  </si>
  <si>
    <t>Benefits (millions)</t>
  </si>
  <si>
    <t>Federal Budget Transfer (millions)</t>
  </si>
  <si>
    <t>Non-Federal Budget Transfer (millions)</t>
  </si>
  <si>
    <t>Lower Bound (7%)</t>
  </si>
  <si>
    <t>Primary (7%)</t>
  </si>
  <si>
    <t>Upper Bound (7%)</t>
  </si>
  <si>
    <t>Lower Bound (3%)</t>
  </si>
  <si>
    <t>Primary (3%)</t>
  </si>
  <si>
    <t>Upper Bound (3%)</t>
  </si>
  <si>
    <t>Costs (millions)</t>
  </si>
  <si>
    <t>Benefits (millions, 2001$)</t>
  </si>
  <si>
    <t>Costs (millions, 2001$)</t>
  </si>
  <si>
    <t>Benefits (millions, 2016$)</t>
  </si>
  <si>
    <t>Costs (millions, 2016$)</t>
  </si>
  <si>
    <t>Federal Budget Transfers (millions) -- negative values indicate budget savings</t>
  </si>
  <si>
    <t xml:space="preserve">Transfers are from the federal government to participating households.  </t>
  </si>
  <si>
    <t>Impacts only calculated with a 3% discount rate.</t>
  </si>
  <si>
    <t>Transfers are from the federal government to SEAs (state educational agencies).</t>
  </si>
  <si>
    <t>Transfers are from the federal government to physicians and other providers.</t>
  </si>
  <si>
    <t>Transfers are from potential HECM borrowers to taxpayers.  Transfers were not estimated.  In Aug. 2017, HUD issued a mortgagee letter.</t>
  </si>
  <si>
    <t xml:space="preserve">This rule finalized an IFR from 2013.  The IFR was designated as "significant," and so was not included in the Benefit-Cost Report for FY2013.  DHS revised its economic analysis for the final rule, resulting in the final rule being designated as "economically significant."  </t>
  </si>
  <si>
    <t>Transfers are from users of CIS services (including immigrants and their families, and businesses hiring immigrant and nonimmigrant workers) to the federal government.</t>
  </si>
  <si>
    <t>Benefits only calculated with a 3% discount rate because of the social cost of methane.</t>
  </si>
  <si>
    <t>Increased federal tax revenue.</t>
  </si>
  <si>
    <t>Federal transfer includes decreased tax revenue and increased PMGC premium; non-Federal budget transfer is increased retirement contribution.</t>
  </si>
  <si>
    <t>Notes</t>
  </si>
  <si>
    <t>Worksheet Name</t>
  </si>
  <si>
    <t>Contents</t>
  </si>
  <si>
    <t>Table 1-5</t>
  </si>
  <si>
    <t>Table 1-6(a)</t>
  </si>
  <si>
    <t>Table 1-6(b)</t>
  </si>
  <si>
    <t xml:space="preserve">Table 1-6(c) </t>
  </si>
  <si>
    <t>Table 1-6(d)</t>
  </si>
  <si>
    <t>Table 1-7(a)</t>
  </si>
  <si>
    <t>Table 1-7(b)</t>
  </si>
  <si>
    <t>Table A-1</t>
  </si>
  <si>
    <t>Inflation</t>
  </si>
  <si>
    <t>Implicit Price Deflators for Gross Domestic Product</t>
  </si>
  <si>
    <t>Summary of Agency Estimates for Final Rules, October 1, 2016 - September 20, 2016, as of Date OMB Concluded Review</t>
  </si>
  <si>
    <t>Consumer Financial Protection Bureau (CFPB)</t>
  </si>
  <si>
    <t>Consumer Product Safety Commission (CPSC)</t>
  </si>
  <si>
    <t>Federal Communications Commission (FCC)</t>
  </si>
  <si>
    <t>Federal Trade Commission (FTC)</t>
  </si>
  <si>
    <t>Nuclear Regulatory Commission (NRC)</t>
  </si>
  <si>
    <t>Table C-1: Numbers of Major Rules Issued</t>
  </si>
  <si>
    <r>
      <t xml:space="preserve">1 </t>
    </r>
    <r>
      <rPr>
        <sz val="10"/>
        <color indexed="8"/>
        <rFont val="Calibri"/>
        <family val="2"/>
        <scheme val="minor"/>
      </rPr>
      <t>Three of the FY 2012 rules are joint rules with SEC.</t>
    </r>
  </si>
  <si>
    <r>
      <t>2</t>
    </r>
    <r>
      <rPr>
        <sz val="10"/>
        <color indexed="8"/>
        <rFont val="Calibri"/>
        <family val="2"/>
        <scheme val="minor"/>
      </rPr>
      <t xml:space="preserve"> One of the FY 2014 rules is a joint rule with OCC, Federal Reserve System, FDIC and SEC.</t>
    </r>
  </si>
  <si>
    <r>
      <t xml:space="preserve">Commodity Futures Trading Commission (CFTC) </t>
    </r>
    <r>
      <rPr>
        <vertAlign val="superscript"/>
        <sz val="11"/>
        <color theme="1"/>
        <rFont val="Calibri"/>
        <family val="2"/>
        <scheme val="minor"/>
      </rPr>
      <t>1 2 3</t>
    </r>
  </si>
  <si>
    <r>
      <t>3</t>
    </r>
    <r>
      <rPr>
        <sz val="10"/>
        <color indexed="8"/>
        <rFont val="Calibri"/>
        <family val="2"/>
        <scheme val="minor"/>
      </rPr>
      <t xml:space="preserve"> Two of the FY 2012 rules with some information on benefits or costs are joint rules with SEC.</t>
    </r>
  </si>
  <si>
    <r>
      <t xml:space="preserve">Department of Treasury, Office of the Comptroller of the Currency (OCC) </t>
    </r>
    <r>
      <rPr>
        <vertAlign val="superscript"/>
        <sz val="11"/>
        <color theme="1"/>
        <rFont val="Calibri"/>
        <family val="2"/>
        <scheme val="minor"/>
      </rPr>
      <t>4 5 6 7</t>
    </r>
  </si>
  <si>
    <r>
      <t>4</t>
    </r>
    <r>
      <rPr>
        <sz val="10"/>
        <color indexed="8"/>
        <rFont val="Calibri"/>
        <family val="2"/>
        <scheme val="minor"/>
      </rPr>
      <t xml:space="preserve"> The FY 2012 rule is a joint rule with FDIC and the Federal Reserve System.</t>
    </r>
  </si>
  <si>
    <r>
      <t>5</t>
    </r>
    <r>
      <rPr>
        <sz val="10"/>
        <color indexed="8"/>
        <rFont val="Calibri"/>
        <family val="2"/>
        <scheme val="minor"/>
      </rPr>
      <t xml:space="preserve"> All of the FY 2014 rules are joint rules with CFTC, Federal Reserve System, FDIC and SEC.</t>
    </r>
  </si>
  <si>
    <r>
      <t>6</t>
    </r>
    <r>
      <rPr>
        <sz val="10"/>
        <color indexed="8"/>
        <rFont val="Calibri"/>
        <family val="2"/>
        <scheme val="minor"/>
      </rPr>
      <t xml:space="preserve"> One FY 2015 rule is a joint rule with the Federal Reserve System, FDIC, Farm Credit Administration, and NCUA.  The other FY2015 rule is a joint rule with the Federal Reserve System, FDIC, Federal Housing Finance Agency, SEC, and HUD.</t>
    </r>
  </si>
  <si>
    <r>
      <t>7</t>
    </r>
    <r>
      <rPr>
        <sz val="10"/>
        <color indexed="8"/>
        <rFont val="Calibri"/>
        <family val="2"/>
        <scheme val="minor"/>
      </rPr>
      <t xml:space="preserve"> Two of the FY 2016 rules are joint rules with the Federal Reserve System, FDIC, Farm Credit Administration, and Federal Housing Finance Agency.</t>
    </r>
  </si>
  <si>
    <r>
      <t xml:space="preserve">Farm Credit Administration </t>
    </r>
    <r>
      <rPr>
        <vertAlign val="superscript"/>
        <sz val="11"/>
        <color theme="1"/>
        <rFont val="Calibri"/>
        <family val="2"/>
        <scheme val="minor"/>
      </rPr>
      <t>8 9</t>
    </r>
  </si>
  <si>
    <r>
      <t>8</t>
    </r>
    <r>
      <rPr>
        <sz val="10"/>
        <color indexed="8"/>
        <rFont val="Calibri"/>
        <family val="2"/>
        <scheme val="minor"/>
      </rPr>
      <t xml:space="preserve"> The FY 2015 rule is a joint rule with OCC, Federal Reserve System, FDIC, and NCUA.</t>
    </r>
  </si>
  <si>
    <r>
      <t>9</t>
    </r>
    <r>
      <rPr>
        <sz val="10"/>
        <color indexed="8"/>
        <rFont val="Calibri"/>
        <family val="2"/>
        <scheme val="minor"/>
      </rPr>
      <t xml:space="preserve"> The FY 2016 rules are joint rules with the OCC, Federal Reserve System, FDIC, and Federal Housing Finance Agency.</t>
    </r>
  </si>
  <si>
    <r>
      <t>10</t>
    </r>
    <r>
      <rPr>
        <sz val="10"/>
        <color indexed="8"/>
        <rFont val="Calibri"/>
        <family val="2"/>
        <scheme val="minor"/>
      </rPr>
      <t xml:space="preserve"> The FY 2012 rule is a joint rule with OCC and the Federal Reserve System.</t>
    </r>
  </si>
  <si>
    <r>
      <t>11</t>
    </r>
    <r>
      <rPr>
        <sz val="10"/>
        <color indexed="8"/>
        <rFont val="Calibri"/>
        <family val="2"/>
        <scheme val="minor"/>
      </rPr>
      <t xml:space="preserve"> Three of the FY 2014 rules are joint rules with CFTC, OCC, Federal Reserve System and SEC.</t>
    </r>
  </si>
  <si>
    <r>
      <t>12</t>
    </r>
    <r>
      <rPr>
        <sz val="10"/>
        <color indexed="8"/>
        <rFont val="Calibri"/>
        <family val="2"/>
        <scheme val="minor"/>
      </rPr>
      <t xml:space="preserve"> One FY 2015 rule is a joint rule with OCC, Federal Reserve System, Farm Credit Administration and NCUA.  The other FY 2015 rule is a joint rule with OCC, Federal Reserve System, Federal Housing Finance Agency, SEC and HUD.</t>
    </r>
  </si>
  <si>
    <r>
      <t>13</t>
    </r>
    <r>
      <rPr>
        <sz val="10"/>
        <color indexed="8"/>
        <rFont val="Calibri"/>
        <family val="2"/>
        <scheme val="minor"/>
      </rPr>
      <t xml:space="preserve"> Two of the FY 2016 rules are joint rules with OCC, Federal Reserve System, Farm Credit Administration, and Federal Housing Finance Agency.</t>
    </r>
  </si>
  <si>
    <r>
      <t xml:space="preserve">Federal Deposit Insurance Corporation (FDIC) </t>
    </r>
    <r>
      <rPr>
        <vertAlign val="superscript"/>
        <sz val="11"/>
        <color theme="1"/>
        <rFont val="Calibri"/>
        <family val="2"/>
        <scheme val="minor"/>
      </rPr>
      <t>10 11 12 13 14</t>
    </r>
  </si>
  <si>
    <r>
      <t>14</t>
    </r>
    <r>
      <rPr>
        <sz val="10"/>
        <color indexed="8"/>
        <rFont val="Calibri"/>
        <family val="2"/>
        <scheme val="minor"/>
      </rPr>
      <t xml:space="preserve"> The FY 2014 rule with some information on benefits or costs is a joint rule with OCC and Federal Reserve System.</t>
    </r>
  </si>
  <si>
    <r>
      <t xml:space="preserve">Federal Energy Regulatory Commission (FERC) </t>
    </r>
    <r>
      <rPr>
        <vertAlign val="superscript"/>
        <sz val="11"/>
        <color theme="1"/>
        <rFont val="Calibri"/>
        <family val="2"/>
        <scheme val="minor"/>
      </rPr>
      <t>15 16</t>
    </r>
  </si>
  <si>
    <r>
      <t>15</t>
    </r>
    <r>
      <rPr>
        <sz val="10"/>
        <color indexed="8"/>
        <rFont val="Calibri"/>
        <family val="2"/>
        <scheme val="minor"/>
      </rPr>
      <t xml:space="preserve"> The FY 2014 rule is a joint rule with DOE.</t>
    </r>
  </si>
  <si>
    <r>
      <t>16</t>
    </r>
    <r>
      <rPr>
        <sz val="10"/>
        <color indexed="8"/>
        <rFont val="Calibri"/>
        <family val="2"/>
        <scheme val="minor"/>
      </rPr>
      <t xml:space="preserve"> The FY 2016 rule is a joint rule with DOE.</t>
    </r>
  </si>
  <si>
    <r>
      <t xml:space="preserve">Federal Housing Finance Agency </t>
    </r>
    <r>
      <rPr>
        <vertAlign val="superscript"/>
        <sz val="11"/>
        <color theme="1"/>
        <rFont val="Calibri"/>
        <family val="2"/>
        <scheme val="minor"/>
      </rPr>
      <t>17 18</t>
    </r>
  </si>
  <si>
    <r>
      <t>17</t>
    </r>
    <r>
      <rPr>
        <sz val="10"/>
        <color indexed="8"/>
        <rFont val="Calibri"/>
        <family val="2"/>
        <scheme val="minor"/>
      </rPr>
      <t xml:space="preserve"> The FY 2015 rule is a joint rule with OCC, Federal Reserve System, FDIC, SEC and HUD.</t>
    </r>
  </si>
  <si>
    <r>
      <t>18</t>
    </r>
    <r>
      <rPr>
        <sz val="10"/>
        <color indexed="8"/>
        <rFont val="Calibri"/>
        <family val="2"/>
        <scheme val="minor"/>
      </rPr>
      <t xml:space="preserve"> The FY 2016 rules are joint rules with OCC, Federal Reserve System, FDIC, and Farm Credit Administration.</t>
    </r>
  </si>
  <si>
    <r>
      <t>19</t>
    </r>
    <r>
      <rPr>
        <sz val="10"/>
        <color indexed="8"/>
        <rFont val="Calibri"/>
        <family val="2"/>
        <scheme val="minor"/>
      </rPr>
      <t xml:space="preserve"> The FY 2012 rule is a joint rule with OCC and FDIC.</t>
    </r>
  </si>
  <si>
    <r>
      <t>20</t>
    </r>
    <r>
      <rPr>
        <sz val="10"/>
        <color indexed="8"/>
        <rFont val="Calibri"/>
        <family val="2"/>
        <scheme val="minor"/>
      </rPr>
      <t xml:space="preserve"> Four of the FY 2014 rules are joint rules with CFTC, OCC, FDIC and SEC.</t>
    </r>
  </si>
  <si>
    <r>
      <t>21</t>
    </r>
    <r>
      <rPr>
        <sz val="10"/>
        <color indexed="8"/>
        <rFont val="Calibri"/>
        <family val="2"/>
        <scheme val="minor"/>
      </rPr>
      <t xml:space="preserve"> Two FY 2015 rules are joint rules with other agencies including OCC, FDIC, Federal Housing Finance Agency, SEC, Farm Credit Administration, NCUA and HUD.</t>
    </r>
  </si>
  <si>
    <r>
      <t>22</t>
    </r>
    <r>
      <rPr>
        <sz val="10"/>
        <color indexed="8"/>
        <rFont val="Calibri"/>
        <family val="2"/>
        <scheme val="minor"/>
      </rPr>
      <t xml:space="preserve"> Two of the FY 2016 rules are joint rules with OCC, FDIC, Farm Credit Administration, and Federal Housing Finance Agency.</t>
    </r>
  </si>
  <si>
    <r>
      <t xml:space="preserve">Federal Reserve System </t>
    </r>
    <r>
      <rPr>
        <vertAlign val="superscript"/>
        <sz val="11"/>
        <color theme="1"/>
        <rFont val="Calibri"/>
        <family val="2"/>
        <scheme val="minor"/>
      </rPr>
      <t>19 20 21 22 23 24</t>
    </r>
  </si>
  <si>
    <r>
      <t>23</t>
    </r>
    <r>
      <rPr>
        <sz val="10"/>
        <color indexed="8"/>
        <rFont val="Calibri"/>
        <family val="2"/>
        <scheme val="minor"/>
      </rPr>
      <t xml:space="preserve"> The FY 2014 rules with some information on benefits or costs are joint rules with OCC, and FDIC.</t>
    </r>
  </si>
  <si>
    <r>
      <t>24</t>
    </r>
    <r>
      <rPr>
        <sz val="10"/>
        <color indexed="8"/>
        <rFont val="Calibri"/>
        <family val="2"/>
        <scheme val="minor"/>
      </rPr>
      <t xml:space="preserve"> In FY 2016, the Federal Reserve System promulgated two rules and two joint rules with OCC, FDIC, Farm Credit Administration and Federal Housing Finance Agency.  The joint rules are the ones for which some information on cost or benefits were provided.</t>
    </r>
  </si>
  <si>
    <r>
      <t xml:space="preserve">National Credit Union Administration (NCUA) </t>
    </r>
    <r>
      <rPr>
        <vertAlign val="superscript"/>
        <sz val="11"/>
        <color theme="1"/>
        <rFont val="Calibri"/>
        <family val="2"/>
        <scheme val="minor"/>
      </rPr>
      <t>25</t>
    </r>
  </si>
  <si>
    <r>
      <t>25</t>
    </r>
    <r>
      <rPr>
        <sz val="10"/>
        <color indexed="8"/>
        <rFont val="Calibri"/>
        <family val="2"/>
        <scheme val="minor"/>
      </rPr>
      <t xml:space="preserve"> The FY 2015 rule is a joint rule with OCC, Federal Reserve System, FDIC, and Farm Credit Administration.</t>
    </r>
  </si>
  <si>
    <r>
      <t>26</t>
    </r>
    <r>
      <rPr>
        <sz val="10"/>
        <color indexed="8"/>
        <rFont val="Calibri"/>
        <family val="2"/>
        <scheme val="minor"/>
      </rPr>
      <t xml:space="preserve"> Three of the FY 2012 rules are joint rules with CFTC.</t>
    </r>
  </si>
  <si>
    <r>
      <t>27</t>
    </r>
    <r>
      <rPr>
        <sz val="10"/>
        <color indexed="8"/>
        <rFont val="Calibri"/>
        <family val="2"/>
        <scheme val="minor"/>
      </rPr>
      <t xml:space="preserve"> Two of the FY 2014 rules are joint rules CFTC, OCC, Federal Reserve System, and FDIC.</t>
    </r>
  </si>
  <si>
    <r>
      <t xml:space="preserve">Securities and Exchange Commission (SEC) </t>
    </r>
    <r>
      <rPr>
        <vertAlign val="superscript"/>
        <sz val="11"/>
        <color theme="1"/>
        <rFont val="Calibri"/>
        <family val="2"/>
        <scheme val="minor"/>
      </rPr>
      <t>26 27 28 29 30</t>
    </r>
  </si>
  <si>
    <r>
      <t>29</t>
    </r>
    <r>
      <rPr>
        <sz val="10"/>
        <color indexed="8"/>
        <rFont val="Calibri"/>
        <family val="2"/>
        <scheme val="minor"/>
      </rPr>
      <t xml:space="preserve"> Two of the FY 2012 rules with some information on benefits or costs are joint rules with CFTC.</t>
    </r>
  </si>
  <si>
    <r>
      <t>30</t>
    </r>
    <r>
      <rPr>
        <sz val="10"/>
        <color indexed="8"/>
        <rFont val="Calibri"/>
        <family val="2"/>
        <scheme val="minor"/>
      </rPr>
      <t xml:space="preserve"> One of the FY 2016 rules has been disapproved by Congress, using its authority under the Congressional Review Act, and is therefore not in effect.</t>
    </r>
  </si>
  <si>
    <r>
      <t>28</t>
    </r>
    <r>
      <rPr>
        <sz val="10"/>
        <color indexed="8"/>
        <rFont val="Calibri"/>
        <family val="2"/>
        <scheme val="minor"/>
      </rPr>
      <t xml:space="preserve"> One FY 2015 rule is a joint rule with OCC, Federal Reserve System, FDIC, Federal Housing Finance Agency and HUD.</t>
    </r>
  </si>
  <si>
    <r>
      <t>31</t>
    </r>
    <r>
      <rPr>
        <sz val="10"/>
        <color indexed="8"/>
        <rFont val="Calibri"/>
        <family val="2"/>
        <scheme val="minor"/>
      </rPr>
      <t xml:space="preserve"> Table C-2 excludes all fee assessment rules promulgated by agencies not historically subject to OMB review.  NRC promulgated statutorily mandated fee assessment rules from 1997 through 2015.  </t>
    </r>
  </si>
  <si>
    <r>
      <t xml:space="preserve">Table C-2: Numbers of Major Rules with Some Information on Benefits or Costs </t>
    </r>
    <r>
      <rPr>
        <vertAlign val="superscript"/>
        <sz val="11"/>
        <color indexed="8"/>
        <rFont val="Calibri"/>
        <family val="2"/>
        <scheme val="minor"/>
      </rPr>
      <t>31</t>
    </r>
  </si>
  <si>
    <t>RIA Link</t>
  </si>
  <si>
    <t>Major Rules by Traditionally Independent Agencies, October 1, 2007 - September 30, 2017</t>
  </si>
  <si>
    <t>Traditionally_Independent_10yr</t>
  </si>
  <si>
    <t>Major Rules by Traditionally Independent Agencies, October 1, 2007 - September 30, 2017 (Tables C-1 and C-2)</t>
  </si>
  <si>
    <t>Summary of Agency Estimates for Final Rules, October 1, 2016 - September 30, 2017, as of Date OMB Concluded Review</t>
  </si>
  <si>
    <t>Federal Register Citation</t>
  </si>
  <si>
    <t>82 FR 7376</t>
  </si>
  <si>
    <t>81 FR 75926</t>
  </si>
  <si>
    <t>81 FR 86076</t>
  </si>
  <si>
    <t>82 FR 22419</t>
  </si>
  <si>
    <t>81 FR 75194</t>
  </si>
  <si>
    <t>82 FR 6826</t>
  </si>
  <si>
    <t>82 FR 1786</t>
  </si>
  <si>
    <t>82 FR 5650</t>
  </si>
  <si>
    <t>82 FR 31808</t>
  </si>
  <si>
    <t>81 FR 72404</t>
  </si>
  <si>
    <t>81 FR 77008</t>
  </si>
  <si>
    <t>81 FR 76702</t>
  </si>
  <si>
    <t>81 FR 79562</t>
  </si>
  <si>
    <t>81 FR 80170</t>
  </si>
  <si>
    <t>81 FR 86382</t>
  </si>
  <si>
    <t>81 FR 90211</t>
  </si>
  <si>
    <t>81 FR 94058</t>
  </si>
  <si>
    <t>82 FR 22895</t>
  </si>
  <si>
    <t>82 FR 31729</t>
  </si>
  <si>
    <t>82 FR 5415</t>
  </si>
  <si>
    <t>82 FR 18346</t>
  </si>
  <si>
    <t>82 FR 36530</t>
  </si>
  <si>
    <t>82 FR 36638</t>
  </si>
  <si>
    <t>82 FR 37990</t>
  </si>
  <si>
    <t>82 FR 7149</t>
  </si>
  <si>
    <t xml:space="preserve">81 FR 90926 </t>
  </si>
  <si>
    <t>82 FR 24786</t>
  </si>
  <si>
    <t>81 FR 83008</t>
  </si>
  <si>
    <t>81 FR 82494</t>
  </si>
  <si>
    <t>82 FR 2470</t>
  </si>
  <si>
    <t>81 FR 72858</t>
  </si>
  <si>
    <t>82 FR 46388</t>
  </si>
  <si>
    <t>82 FR 52780</t>
  </si>
  <si>
    <t>82 FR 16902</t>
  </si>
  <si>
    <t>82 FR 2010</t>
  </si>
  <si>
    <t>82 FR 7042</t>
  </si>
  <si>
    <t>81 FR 92566</t>
  </si>
  <si>
    <t>81 FR 91646</t>
  </si>
  <si>
    <t>81 FR 73292</t>
  </si>
  <si>
    <t>81 FR 82398</t>
  </si>
  <si>
    <t>81 FR 89746</t>
  </si>
  <si>
    <t>82 FR 4594</t>
  </si>
  <si>
    <t>81 FR 90416</t>
  </si>
  <si>
    <t>81 FR 87686</t>
  </si>
  <si>
    <t>81  FR 88732</t>
  </si>
  <si>
    <t>82 FR 5970</t>
  </si>
  <si>
    <t>81 FR 87430</t>
  </si>
  <si>
    <t>82 FR 7094</t>
  </si>
  <si>
    <t>81 FR 80678</t>
  </si>
  <si>
    <t>81 FR 89383</t>
  </si>
  <si>
    <t>82 FR 4173</t>
  </si>
  <si>
    <t>82 FR 5790</t>
  </si>
  <si>
    <t>81 FR 95397</t>
  </si>
  <si>
    <t>82 FR 51773</t>
  </si>
  <si>
    <t>https://www.fda.gov/AboutFDA/ReportsManualsForms/Reports/EconomicAnalyses/ucm557203.htm</t>
  </si>
  <si>
    <t>https://www.regulations.gov/document?D=FWS-HQ-MB-2016-0051-0002</t>
  </si>
  <si>
    <t>https://www.regulations.gov/document?D=BLM-2016-0001-9127</t>
  </si>
  <si>
    <t>https://www.regulations.gov/document?D=PTO-P-2015-0056-0014</t>
  </si>
  <si>
    <t>https://www.fs.usda.gov/Internet/FSE_DOCUMENTS/fseprd527898.pdf</t>
  </si>
  <si>
    <t>https://www.regulations.gov/document?D=FNS-2011-0008-0125</t>
  </si>
  <si>
    <t>https://www.ams.usda.gov/sites/default/files/media/OLPPSupplementalDocAnalysis.pdf</t>
  </si>
  <si>
    <t>https://www.regulations.gov/document?D=USCIS-2015-0008-20060</t>
  </si>
  <si>
    <t>https://www.regulations.gov/document?D=EPA-HQ-OEM-2015-0725-0734</t>
  </si>
  <si>
    <t>https://www.regulations.gov/document?D=NHTSA-2016-0125-0011</t>
  </si>
  <si>
    <t>https://www.regulations.gov/document?D=FMCSA-2011-0031-0183</t>
  </si>
  <si>
    <t>https://www.regulations.gov/document?D=FMCSA-2007-27748-1291</t>
  </si>
  <si>
    <t>https://www.regulations.gov/document?D=FHWA-2013-0053-0223</t>
  </si>
  <si>
    <t>https://www.regulations.gov/document?D=HUD-2015-0101-1014</t>
  </si>
  <si>
    <t>https://www.regulations.gov/document?D=HUD-2016-0082-0009</t>
  </si>
  <si>
    <t>https://www.regulations.gov/document?D=HUD-2016-0063-0117</t>
  </si>
  <si>
    <t>https://www.regulations.gov/document?D=VA-2016-VHA-0003-0014</t>
  </si>
  <si>
    <t>https://www.regulations.gov/document?D=VA-2016-VBA-0021-0295</t>
  </si>
  <si>
    <t>https://www.regulations.gov/document?D=ATBCB-2015-0002-0143</t>
  </si>
  <si>
    <t>Transfers are from participant IPPS hospitals to the federal government.
This rule finalizes an IFR that was published on 3/21/2017.</t>
  </si>
  <si>
    <t xml:space="preserve">Rule delayed.
As a result of this rule, States and Metropolitan Planning Authorities likely will change the mix or timing of highway projects in their jurisdictions. Transfers are from beneficiaries of forgone projects to beneficiaries of newly chosen projects.  FHWA has not estimated the effect of these changes.  Estimated costs include costs for data collection and analysis, establishment and reporting on performance targets, and calculation and reporting on performance metrics. No costs are estimated for spending on highway projects to meet performance targets. FHWA assumes that there will be no change in the overall funding for highways projects.  </t>
  </si>
  <si>
    <r>
      <rPr>
        <sz val="10"/>
        <color theme="1"/>
        <rFont val="Calibri"/>
        <family val="2"/>
        <scheme val="minor"/>
      </rPr>
      <t xml:space="preserve">Rule was delayed: </t>
    </r>
    <r>
      <rPr>
        <u/>
        <sz val="10"/>
        <color theme="10"/>
        <rFont val="Calibri"/>
        <family val="2"/>
        <scheme val="minor"/>
      </rPr>
      <t xml:space="preserve"> 82 FR 14419</t>
    </r>
  </si>
  <si>
    <r>
      <rPr>
        <sz val="10"/>
        <color theme="1"/>
        <rFont val="Calibri"/>
        <family val="2"/>
        <scheme val="minor"/>
      </rPr>
      <t xml:space="preserve">The RIA is included in the preamble:  </t>
    </r>
    <r>
      <rPr>
        <u/>
        <sz val="10"/>
        <color theme="10"/>
        <rFont val="Calibri"/>
        <family val="2"/>
        <scheme val="minor"/>
      </rPr>
      <t>https://www.regulations.gov/document?D=ED-2015-OS-0105-0153</t>
    </r>
  </si>
  <si>
    <r>
      <rPr>
        <sz val="10"/>
        <color theme="1"/>
        <rFont val="Calibri"/>
        <family val="2"/>
        <scheme val="minor"/>
      </rPr>
      <t xml:space="preserve">The RIA is included in the preamble:  </t>
    </r>
    <r>
      <rPr>
        <u/>
        <sz val="10"/>
        <color theme="10"/>
        <rFont val="Calibri"/>
        <family val="2"/>
        <scheme val="minor"/>
      </rPr>
      <t xml:space="preserve">https://www.gpo.gov/fdsys/pkg/FR-2016-11-01/pdf/2016-25448.pdf </t>
    </r>
  </si>
  <si>
    <r>
      <rPr>
        <sz val="10"/>
        <color theme="1"/>
        <rFont val="Calibri"/>
        <family val="2"/>
        <scheme val="minor"/>
      </rPr>
      <t xml:space="preserve">Transfer estimates appearing in the preamble are program totals, rather than incremental amounts attributable to this rulemaking.                                                                 Revoked after disapproval under the CRA: </t>
    </r>
    <r>
      <rPr>
        <sz val="10"/>
        <color theme="10"/>
        <rFont val="Calibri"/>
        <family val="2"/>
        <scheme val="minor"/>
      </rPr>
      <t xml:space="preserve"> </t>
    </r>
    <r>
      <rPr>
        <u/>
        <sz val="10"/>
        <color theme="10"/>
        <rFont val="Calibri"/>
        <family val="2"/>
        <scheme val="minor"/>
      </rPr>
      <t>82 FR 31690</t>
    </r>
  </si>
  <si>
    <r>
      <rPr>
        <sz val="10"/>
        <color theme="1"/>
        <rFont val="Calibri"/>
        <family val="2"/>
        <scheme val="minor"/>
      </rPr>
      <t xml:space="preserve">The RIA is included in the preamble:  </t>
    </r>
    <r>
      <rPr>
        <u/>
        <sz val="10"/>
        <color theme="10"/>
        <rFont val="Calibri"/>
        <family val="2"/>
        <scheme val="minor"/>
      </rPr>
      <t>https://www.regulations.gov/document?D=ED-2016-OESE-0032-21017</t>
    </r>
  </si>
  <si>
    <r>
      <rPr>
        <sz val="10"/>
        <color theme="1"/>
        <rFont val="Calibri"/>
        <family val="2"/>
        <scheme val="minor"/>
      </rPr>
      <t xml:space="preserve">The RIA is included in the preamble: </t>
    </r>
    <r>
      <rPr>
        <u/>
        <sz val="10"/>
        <color theme="10"/>
        <rFont val="Calibri"/>
        <family val="2"/>
        <scheme val="minor"/>
      </rPr>
      <t xml:space="preserve"> https://www.regulations.gov/document?D=ED-2015-OESE-0129-0002</t>
    </r>
  </si>
  <si>
    <r>
      <rPr>
        <sz val="10"/>
        <color theme="1"/>
        <rFont val="Calibri"/>
        <family val="2"/>
        <scheme val="minor"/>
      </rPr>
      <t xml:space="preserve">The RIA is included in the preamble:    </t>
    </r>
    <r>
      <rPr>
        <u/>
        <sz val="10"/>
        <color theme="10"/>
        <rFont val="Calibri"/>
        <family val="2"/>
        <scheme val="minor"/>
      </rPr>
      <t>https://www.regulations.gov/document?D=EERE-2011-BT-STD-0043-0122</t>
    </r>
  </si>
  <si>
    <r>
      <rPr>
        <sz val="10"/>
        <color theme="1"/>
        <rFont val="Calibri"/>
        <family val="2"/>
        <scheme val="minor"/>
      </rPr>
      <t xml:space="preserve">Confirmation of effective date and compliance date: </t>
    </r>
    <r>
      <rPr>
        <u/>
        <sz val="10"/>
        <color theme="10"/>
        <rFont val="Calibri"/>
        <family val="2"/>
        <scheme val="minor"/>
      </rPr>
      <t>82 FR 23723</t>
    </r>
  </si>
  <si>
    <r>
      <rPr>
        <sz val="10"/>
        <color theme="1"/>
        <rFont val="Calibri"/>
        <family val="2"/>
        <scheme val="minor"/>
      </rPr>
      <t xml:space="preserve">The RIA is included in the preamble:    </t>
    </r>
    <r>
      <rPr>
        <u/>
        <sz val="10"/>
        <color theme="10"/>
        <rFont val="Calibri"/>
        <family val="2"/>
        <scheme val="minor"/>
      </rPr>
      <t>https://www.regulations.gov/document?D=EERE-2012-BT-STD-0045-0150</t>
    </r>
  </si>
  <si>
    <r>
      <rPr>
        <sz val="10"/>
        <color theme="1"/>
        <rFont val="Calibri"/>
        <family val="2"/>
        <scheme val="minor"/>
      </rPr>
      <t xml:space="preserve">Confirmation of effective date and compliance date:  </t>
    </r>
    <r>
      <rPr>
        <u/>
        <sz val="10"/>
        <color theme="10"/>
        <rFont val="Calibri"/>
        <family val="2"/>
        <scheme val="minor"/>
      </rPr>
      <t>82 FR 24211</t>
    </r>
  </si>
  <si>
    <r>
      <rPr>
        <sz val="10"/>
        <color theme="1"/>
        <rFont val="Calibri"/>
        <family val="2"/>
        <scheme val="minor"/>
      </rPr>
      <t xml:space="preserve">The RIA is included in the preamble:    </t>
    </r>
    <r>
      <rPr>
        <u/>
        <sz val="10"/>
        <color theme="10"/>
        <rFont val="Calibri"/>
        <family val="2"/>
        <scheme val="minor"/>
      </rPr>
      <t>https://www.regulations.gov/document?D=EERE-2014-BT-STD-0048-0102</t>
    </r>
  </si>
  <si>
    <r>
      <rPr>
        <sz val="10"/>
        <color theme="1"/>
        <rFont val="Calibri"/>
        <family val="2"/>
        <scheme val="minor"/>
      </rPr>
      <t xml:space="preserve">Confirmation of effective date and compliance date: </t>
    </r>
    <r>
      <rPr>
        <sz val="10"/>
        <color theme="10"/>
        <rFont val="Calibri"/>
        <family val="2"/>
        <scheme val="minor"/>
      </rPr>
      <t xml:space="preserve"> </t>
    </r>
    <r>
      <rPr>
        <u/>
        <sz val="10"/>
        <color theme="10"/>
        <rFont val="Calibri"/>
        <family val="2"/>
        <scheme val="minor"/>
      </rPr>
      <t>82 FR 24218</t>
    </r>
  </si>
  <si>
    <r>
      <rPr>
        <sz val="10"/>
        <color theme="1"/>
        <rFont val="Calibri"/>
        <family val="2"/>
        <scheme val="minor"/>
      </rPr>
      <t xml:space="preserve">The RIA is included in the preamble:   </t>
    </r>
    <r>
      <rPr>
        <u/>
        <sz val="10"/>
        <color theme="10"/>
        <rFont val="Calibri"/>
        <family val="2"/>
        <scheme val="minor"/>
      </rPr>
      <t xml:space="preserve"> https://www.regulations.gov/document?D=EERE-2015-BT-STD-0008-0109</t>
    </r>
  </si>
  <si>
    <r>
      <rPr>
        <sz val="10"/>
        <color theme="1"/>
        <rFont val="Calibri"/>
        <family val="2"/>
        <scheme val="minor"/>
      </rPr>
      <t xml:space="preserve">The RIA is included in the preamble:   </t>
    </r>
    <r>
      <rPr>
        <u/>
        <sz val="10"/>
        <color theme="10"/>
        <rFont val="Calibri"/>
        <family val="2"/>
        <scheme val="minor"/>
      </rPr>
      <t xml:space="preserve"> https://www.regulations.gov/document?D=EERE-2015-BT-STD-0016-0108</t>
    </r>
  </si>
  <si>
    <r>
      <rPr>
        <sz val="10"/>
        <color theme="1"/>
        <rFont val="Calibri"/>
        <family val="2"/>
        <scheme val="minor"/>
      </rPr>
      <t xml:space="preserve">The RIA is included in the preamble:   </t>
    </r>
    <r>
      <rPr>
        <u/>
        <sz val="10"/>
        <color theme="10"/>
        <rFont val="Calibri"/>
        <family val="2"/>
        <scheme val="minor"/>
      </rPr>
      <t xml:space="preserve"> https://www.federalregister.gov/documents/2016/10/19/2016-24908/onc-health-it-certification-program-enhanced-oversight-and-accountability</t>
    </r>
  </si>
  <si>
    <r>
      <rPr>
        <sz val="10"/>
        <color theme="1"/>
        <rFont val="Calibri"/>
        <family val="2"/>
        <scheme val="minor"/>
      </rPr>
      <t xml:space="preserve">The RIA is included in the preamble:    </t>
    </r>
    <r>
      <rPr>
        <u/>
        <sz val="10"/>
        <color theme="10"/>
        <rFont val="Calibri"/>
        <family val="2"/>
        <scheme val="minor"/>
      </rPr>
      <t>https://www.federalregister.gov/documents/2016/11/04/2016-25240/medicare-program-merit-based-incentive-payment-system-mips-and-alternative-payment-model-apm</t>
    </r>
  </si>
  <si>
    <r>
      <rPr>
        <sz val="10"/>
        <color theme="1"/>
        <rFont val="Calibri"/>
        <family val="2"/>
        <scheme val="minor"/>
      </rPr>
      <t xml:space="preserve">The RIA is included in the preamble:    </t>
    </r>
    <r>
      <rPr>
        <u/>
        <sz val="10"/>
        <color theme="10"/>
        <rFont val="Calibri"/>
        <family val="2"/>
        <scheme val="minor"/>
      </rPr>
      <t>https://www.federalregister.gov/documents/2016/11/03/2016-26290/medicare-and-medicaid-programs-cy-2017-home-health-prospective-payment-system-rate-update-home</t>
    </r>
  </si>
  <si>
    <r>
      <rPr>
        <sz val="10"/>
        <color theme="1"/>
        <rFont val="Calibri"/>
        <family val="2"/>
        <scheme val="minor"/>
      </rPr>
      <t xml:space="preserve">The RIA is included in the preamble:    </t>
    </r>
    <r>
      <rPr>
        <u/>
        <sz val="10"/>
        <color theme="10"/>
        <rFont val="Calibri"/>
        <family val="2"/>
        <scheme val="minor"/>
      </rPr>
      <t>https://www.federalregister.gov/documents/2016/11/14/2016-26515/medicare-program-hospital-outpatient-prospective-payment-and-ambulatory-surgical-center-payment</t>
    </r>
  </si>
  <si>
    <r>
      <rPr>
        <sz val="10"/>
        <color theme="1"/>
        <rFont val="Calibri"/>
        <family val="2"/>
        <scheme val="minor"/>
      </rPr>
      <t xml:space="preserve">The RIA is included in the preamble:    </t>
    </r>
    <r>
      <rPr>
        <u/>
        <sz val="10"/>
        <color theme="10"/>
        <rFont val="Calibri"/>
        <family val="2"/>
        <scheme val="minor"/>
      </rPr>
      <t>https://www.federalregister.gov/documents/2016/11/15/2016-26668/medicare-program-revisions-to-payment-policies-under-the-physician-fee-schedule-and-other-revisions</t>
    </r>
  </si>
  <si>
    <r>
      <rPr>
        <sz val="10"/>
        <color theme="1"/>
        <rFont val="Calibri"/>
        <family val="2"/>
        <scheme val="minor"/>
      </rPr>
      <t xml:space="preserve">The RIA is included in the preamble:    </t>
    </r>
    <r>
      <rPr>
        <u/>
        <sz val="10"/>
        <color theme="10"/>
        <rFont val="Calibri"/>
        <family val="2"/>
        <scheme val="minor"/>
      </rPr>
      <t>https://www.federalregister.gov/documents/2016/11/30/2016-27844/medicaid-and-childrens-health-insurance-programs-eligibility-notices-fair-hearing-and-appeal</t>
    </r>
  </si>
  <si>
    <r>
      <rPr>
        <sz val="10"/>
        <color theme="1"/>
        <rFont val="Calibri"/>
        <family val="2"/>
        <scheme val="minor"/>
      </rPr>
      <t xml:space="preserve">The RIA is included in the preamble:    </t>
    </r>
    <r>
      <rPr>
        <u/>
        <sz val="10"/>
        <color theme="10"/>
        <rFont val="Calibri"/>
        <family val="2"/>
        <scheme val="minor"/>
      </rPr>
      <t>https://www.federalregister.gov/documents/2016/12/14/2016-30016/medicare-program-conditions-for-coverage-for-end-stage-renal-disease-facilities-third-party-payment</t>
    </r>
  </si>
  <si>
    <r>
      <rPr>
        <sz val="10"/>
        <color theme="1"/>
        <rFont val="Calibri"/>
        <family val="2"/>
        <scheme val="minor"/>
      </rPr>
      <t xml:space="preserve">The RIA is included in the preamble:    </t>
    </r>
    <r>
      <rPr>
        <u/>
        <sz val="10"/>
        <color theme="10"/>
        <rFont val="Calibri"/>
        <family val="2"/>
        <scheme val="minor"/>
      </rPr>
      <t>https://www.federalregister.gov/documents/2016/12/22/2016-30433/patient-protection-and-affordable-care-act-hhs-notice-of-benefit-and-payment-parameters-for-2018</t>
    </r>
  </si>
  <si>
    <r>
      <rPr>
        <sz val="10"/>
        <color theme="1"/>
        <rFont val="Calibri"/>
        <family val="2"/>
        <scheme val="minor"/>
      </rPr>
      <t xml:space="preserve">The RIA is included in the preamble:    </t>
    </r>
    <r>
      <rPr>
        <u/>
        <sz val="10"/>
        <color theme="10"/>
        <rFont val="Calibri"/>
        <family val="2"/>
        <scheme val="minor"/>
      </rPr>
      <t>https://www.federalregister.gov/documents/2017/01/03/2016-30746/medicare-program-advancing-care-coordination-through-episode-payment-models-epms-cardiac</t>
    </r>
  </si>
  <si>
    <r>
      <rPr>
        <sz val="10"/>
        <color theme="1"/>
        <rFont val="Calibri"/>
        <family val="2"/>
        <scheme val="minor"/>
      </rPr>
      <t xml:space="preserve">The RIA is included in the preamble:    </t>
    </r>
    <r>
      <rPr>
        <u/>
        <sz val="10"/>
        <color theme="10"/>
        <rFont val="Calibri"/>
        <family val="2"/>
        <scheme val="minor"/>
      </rPr>
      <t>https://www.federalregister.gov/documents/2017/07/10/2017-14347/medicare-and-medicaid-programs-conditions-of-participation-for-home-health-agencies-delay-of</t>
    </r>
  </si>
  <si>
    <r>
      <rPr>
        <sz val="10"/>
        <color theme="1"/>
        <rFont val="Calibri"/>
        <family val="2"/>
        <scheme val="minor"/>
      </rPr>
      <t xml:space="preserve">The RIA is included in the preamble:    </t>
    </r>
    <r>
      <rPr>
        <u/>
        <sz val="10"/>
        <color theme="10"/>
        <rFont val="Calibri"/>
        <family val="2"/>
        <scheme val="minor"/>
      </rPr>
      <t>https://www.federalregister.gov/documents/2017/04/18/2017-07712/patient-protection-and-affordable-care-act-market-stabilization</t>
    </r>
  </si>
  <si>
    <r>
      <rPr>
        <sz val="10"/>
        <color theme="1"/>
        <rFont val="Calibri"/>
        <family val="2"/>
        <scheme val="minor"/>
      </rPr>
      <t xml:space="preserve">The RIA is included in the preamble:    </t>
    </r>
    <r>
      <rPr>
        <u/>
        <sz val="10"/>
        <color theme="10"/>
        <rFont val="Calibri"/>
        <family val="2"/>
        <scheme val="minor"/>
      </rPr>
      <t>https://www.federalregister.gov/documents/2017/08/04/2017-16294/medicare-program-fy-2018-hospice-wage-index-and-payment-rate-update-and-hospice-quality-reporting</t>
    </r>
  </si>
  <si>
    <r>
      <rPr>
        <sz val="10"/>
        <color theme="1"/>
        <rFont val="Calibri"/>
        <family val="2"/>
        <scheme val="minor"/>
      </rPr>
      <t xml:space="preserve">The RIA is included in the preamble:    </t>
    </r>
    <r>
      <rPr>
        <u/>
        <sz val="10"/>
        <color theme="10"/>
        <rFont val="Calibri"/>
        <family val="2"/>
        <scheme val="minor"/>
      </rPr>
      <t>https://www.federalregister.gov/documents/2017/08/14/2017-16434/medicare-program-hospital-inpatient-prospective-payment-systems-for-acute-care-hospitals-and-the</t>
    </r>
  </si>
  <si>
    <r>
      <rPr>
        <sz val="10"/>
        <color theme="1"/>
        <rFont val="Calibri"/>
        <family val="2"/>
        <scheme val="minor"/>
      </rPr>
      <t xml:space="preserve">The RIA is included in the preamble:    </t>
    </r>
    <r>
      <rPr>
        <u/>
        <sz val="10"/>
        <color theme="10"/>
        <rFont val="Calibri"/>
        <family val="2"/>
        <scheme val="minor"/>
      </rPr>
      <t>https://www.federalregister.gov/documents/2018/01/22/2018-00997/federal-policy-for-the-protection-of-human-subjects-delay-of-the-revisions-to-the-federal-policy-for</t>
    </r>
  </si>
  <si>
    <r>
      <rPr>
        <sz val="10"/>
        <color theme="1"/>
        <rFont val="Calibri"/>
        <family val="2"/>
        <scheme val="minor"/>
      </rPr>
      <t xml:space="preserve">The RIA is included in the preamble:    </t>
    </r>
    <r>
      <rPr>
        <u/>
        <sz val="10"/>
        <color theme="10"/>
        <rFont val="Calibri"/>
        <family val="2"/>
        <scheme val="minor"/>
      </rPr>
      <t>https://www.federalregister.gov/documents/2016/12/15/2016-29957/world-trade-center-health-program-amendments-to-definitions-appeals-and-other-requirements</t>
    </r>
  </si>
  <si>
    <r>
      <rPr>
        <sz val="10"/>
        <color theme="1"/>
        <rFont val="Calibri"/>
        <family val="2"/>
        <scheme val="minor"/>
      </rPr>
      <t xml:space="preserve">The RIA is included in the preamble:  </t>
    </r>
    <r>
      <rPr>
        <u/>
        <sz val="10"/>
        <color theme="10"/>
        <rFont val="Calibri"/>
        <family val="2"/>
        <scheme val="minor"/>
      </rPr>
      <t xml:space="preserve">  https://www.regulations.gov/document?D=OSHA-2007-0072-0394</t>
    </r>
  </si>
  <si>
    <r>
      <rPr>
        <sz val="10"/>
        <color theme="1"/>
        <rFont val="Calibri"/>
        <family val="2"/>
        <scheme val="minor"/>
      </rPr>
      <t xml:space="preserve">The RIA is included in the preamble:   </t>
    </r>
    <r>
      <rPr>
        <sz val="10"/>
        <color theme="10"/>
        <rFont val="Calibri"/>
        <family val="2"/>
        <scheme val="minor"/>
      </rPr>
      <t xml:space="preserve"> </t>
    </r>
    <r>
      <rPr>
        <u/>
        <sz val="10"/>
        <color theme="10"/>
        <rFont val="Calibri"/>
        <family val="2"/>
        <scheme val="minor"/>
      </rPr>
      <t>https://www.regulations.gov/document?D=OSHA-H005C-2006-0870-2043</t>
    </r>
  </si>
  <si>
    <r>
      <rPr>
        <sz val="10"/>
        <color theme="1"/>
        <rFont val="Calibri"/>
        <family val="2"/>
        <scheme val="minor"/>
      </rPr>
      <t xml:space="preserve">The RIA is included in the preamble:    </t>
    </r>
    <r>
      <rPr>
        <u/>
        <sz val="10"/>
        <color theme="10"/>
        <rFont val="Calibri"/>
        <family val="2"/>
        <scheme val="minor"/>
      </rPr>
      <t>https://www.regulations.gov/document?D=EBSA-2010-0050-3492</t>
    </r>
  </si>
  <si>
    <r>
      <rPr>
        <sz val="10"/>
        <color theme="1"/>
        <rFont val="Calibri"/>
        <family val="2"/>
        <scheme val="minor"/>
      </rPr>
      <t xml:space="preserve">The RIA is included in the preamble:    </t>
    </r>
    <r>
      <rPr>
        <u/>
        <sz val="10"/>
        <color theme="10"/>
        <rFont val="Calibri"/>
        <family val="2"/>
        <scheme val="minor"/>
      </rPr>
      <t>https://www.gpo.gov/fdsys/pkg/FR-2016-10-21/pdf/2016-25105.pdf#page=1</t>
    </r>
  </si>
  <si>
    <r>
      <rPr>
        <sz val="10"/>
        <color theme="1"/>
        <rFont val="Calibri"/>
        <family val="2"/>
        <scheme val="minor"/>
      </rPr>
      <t xml:space="preserve">The RIA is included in the preamble:    </t>
    </r>
    <r>
      <rPr>
        <u/>
        <sz val="10"/>
        <color theme="10"/>
        <rFont val="Calibri"/>
        <family val="2"/>
        <scheme val="minor"/>
      </rPr>
      <t>https://www.gpo.gov/fdsys/pkg/FR-2017-10-05/pdf/2017-21485.pdf#page=1</t>
    </r>
  </si>
  <si>
    <r>
      <rPr>
        <sz val="10"/>
        <color theme="1"/>
        <rFont val="Calibri"/>
        <family val="2"/>
        <scheme val="minor"/>
      </rPr>
      <t xml:space="preserve">The RIA is included in the preamble:    </t>
    </r>
    <r>
      <rPr>
        <u/>
        <sz val="10"/>
        <color theme="10"/>
        <rFont val="Calibri"/>
        <family val="2"/>
        <scheme val="minor"/>
      </rPr>
      <t>https://www.regulations.gov/document?D=GIPSA-2016-PSP-0009-RULEMAKING-0001</t>
    </r>
  </si>
  <si>
    <r>
      <rPr>
        <sz val="10"/>
        <color theme="1"/>
        <rFont val="Calibri"/>
        <family val="2"/>
        <scheme val="minor"/>
      </rPr>
      <t xml:space="preserve">The RIA is included in the preamble:    </t>
    </r>
    <r>
      <rPr>
        <u/>
        <sz val="10"/>
        <color theme="10"/>
        <rFont val="Calibri"/>
        <family val="2"/>
        <scheme val="minor"/>
      </rPr>
      <t>https://www.regulations.gov/document?D=USCBP-2013-0011-0021</t>
    </r>
  </si>
  <si>
    <r>
      <rPr>
        <sz val="10"/>
        <color theme="1"/>
        <rFont val="Calibri"/>
        <family val="2"/>
        <scheme val="minor"/>
      </rPr>
      <t xml:space="preserve">The RIA is included in the preamble:    </t>
    </r>
    <r>
      <rPr>
        <u/>
        <sz val="10"/>
        <color theme="10"/>
        <rFont val="Calibri"/>
        <family val="2"/>
        <scheme val="minor"/>
      </rPr>
      <t>https://www.regulations.gov/document?D=USCIS-2016-0001-0465</t>
    </r>
  </si>
  <si>
    <r>
      <rPr>
        <sz val="10"/>
        <color theme="1"/>
        <rFont val="Calibri"/>
        <family val="2"/>
        <scheme val="minor"/>
      </rPr>
      <t xml:space="preserve">In June 2017, DOT issued a final rule delaying the effective date of this rule until September 5, 2017: </t>
    </r>
    <r>
      <rPr>
        <u/>
        <sz val="10"/>
        <color theme="10"/>
        <rFont val="Calibri"/>
        <family val="2"/>
        <scheme val="minor"/>
      </rPr>
      <t xml:space="preserve"> [82 FR 9368]</t>
    </r>
  </si>
  <si>
    <r>
      <rPr>
        <sz val="10"/>
        <color theme="1"/>
        <rFont val="Calibri"/>
        <family val="2"/>
        <scheme val="minor"/>
      </rPr>
      <t xml:space="preserve">Rule delayed:  </t>
    </r>
    <r>
      <rPr>
        <u/>
        <sz val="10"/>
        <color theme="10"/>
        <rFont val="Calibri"/>
        <family val="2"/>
        <scheme val="minor"/>
      </rPr>
      <t>[82 FR 14476]</t>
    </r>
  </si>
  <si>
    <r>
      <rPr>
        <sz val="10"/>
        <color theme="1"/>
        <rFont val="Calibri"/>
        <family val="2"/>
        <scheme val="minor"/>
      </rPr>
      <t xml:space="preserve">Mortgagee letter:  </t>
    </r>
    <r>
      <rPr>
        <u/>
        <sz val="10"/>
        <color theme="10"/>
        <rFont val="Calibri"/>
        <family val="2"/>
        <scheme val="minor"/>
      </rPr>
      <t>https://www.hud.gov/sites/documents/17-12ML.PDF</t>
    </r>
    <r>
      <rPr>
        <sz val="10"/>
        <color theme="1"/>
        <rFont val="Calibri"/>
        <family val="2"/>
        <scheme val="minor"/>
      </rPr>
      <t xml:space="preserve">                                                                                               Transfers are from HECM borrowers to the Federal government.</t>
    </r>
  </si>
  <si>
    <r>
      <rPr>
        <sz val="10"/>
        <color theme="1"/>
        <rFont val="Calibri"/>
        <family val="2"/>
        <scheme val="minor"/>
      </rPr>
      <t xml:space="preserve">The RIA is included in the preamble:  </t>
    </r>
    <r>
      <rPr>
        <u/>
        <sz val="10"/>
        <color theme="10"/>
        <rFont val="Calibri"/>
        <family val="2"/>
        <scheme val="minor"/>
      </rPr>
      <t>https://www.gpo.gov/fdsys/pkg/FR-2016-12-28/pdf/2016-31195.pdf#page=1</t>
    </r>
  </si>
  <si>
    <r>
      <rPr>
        <sz val="10"/>
        <color theme="1"/>
        <rFont val="Calibri"/>
        <family val="2"/>
        <scheme val="minor"/>
      </rPr>
      <t xml:space="preserve">The RIA is included in the preamble:  </t>
    </r>
    <r>
      <rPr>
        <u/>
        <sz val="10"/>
        <color theme="10"/>
        <rFont val="Calibri"/>
        <family val="2"/>
        <scheme val="minor"/>
      </rPr>
      <t>https://www.gpo.gov/fdsys/pkg/FR-2017-11-08/pdf/R1-2017-23590.pdf#page=1</t>
    </r>
  </si>
  <si>
    <t>82 FR 20825</t>
  </si>
  <si>
    <t xml:space="preserve">There was not an RIA with this final action. One did not accompany the package nor was one included in the docket. </t>
  </si>
  <si>
    <t>Rule withdrawn: 82 FR 48594.</t>
  </si>
  <si>
    <t>Table 1-7(a): Major Rules Implementing or Adjusting Federal Budgetary Programs, October 1, 2016 - September 30, 2017 (millions of 2001 or 2016 dollars)</t>
  </si>
  <si>
    <t>Source: Bureau of Economic Analysis Table 1.1.9. Implicit Price Deflators for Gross Domestic Product (Accessed: 1/31/2019)</t>
  </si>
  <si>
    <t>Setting and Adjusting Patent Fees During Fiscal Year 2017 *</t>
  </si>
  <si>
    <t>Increased patent application fee, incremental to last year's fee schedule.  PTO is entirely fee-funded and gets nothing from the general Treasury.</t>
  </si>
  <si>
    <t>* PTO is entirely fee-funded and gets nothing from the general Treasury.</t>
  </si>
  <si>
    <r>
      <rPr>
        <sz val="10"/>
        <color theme="1"/>
        <rFont val="Calibri"/>
        <family val="2"/>
        <scheme val="minor"/>
      </rPr>
      <t xml:space="preserve">The RIA is included in the preamble:    </t>
    </r>
    <r>
      <rPr>
        <u/>
        <sz val="10"/>
        <color theme="10"/>
        <rFont val="Calibri"/>
        <family val="2"/>
        <scheme val="minor"/>
      </rPr>
      <t>https://www.federalregister.gov/documents/2017/01/18/2017-00916/medicaid-program-the-use-of-new-or-increased-pass-through-payments-in-medicaid-managed-care-delivery</t>
    </r>
  </si>
  <si>
    <r>
      <rPr>
        <sz val="10"/>
        <color theme="1"/>
        <rFont val="Calibri"/>
        <family val="2"/>
        <scheme val="minor"/>
      </rPr>
      <t xml:space="preserve">The RIA is included in the preamble:    </t>
    </r>
    <r>
      <rPr>
        <u/>
        <sz val="10"/>
        <color theme="10"/>
        <rFont val="Calibri"/>
        <family val="2"/>
        <scheme val="minor"/>
      </rPr>
      <t>https://www.federalregister.gov/documents/2017/08/04/2017-16256/medicare-program-prospective-payment-system-and-consolidated-billing-for-skilled-nursing-facilities</t>
    </r>
  </si>
  <si>
    <t>Table 1-6(a):  Major Rules with Estimates of Both Annual Benefits and Costs, October 1, 2016 - September 30, 2017 (millions of 2001 or 2016 dollars)</t>
  </si>
  <si>
    <t>Table 1-6(b): Major Rules with Estimates of Annual Costs, October 1, 2016 - September 30, 2017 (millions of 2001 or 2016 dollars)</t>
  </si>
  <si>
    <t>Table 1-6(c):  Major Rules with Estimates of Annual Benefits, October 1, 2016 - September 30, 2017 (millions of 2001 or 2016 dollars)</t>
  </si>
  <si>
    <t>Table 1-6(d): Major Rules without Estimates of Annual Benefits or Costs, October 1, 2016 - September 30, 2017</t>
  </si>
  <si>
    <t>Table 1-7(b): Major Rules with Non-Budgetary Transfers, October 1, 2016 - September 30, 2017 (millions of 2001 or 2016 dollars)</t>
  </si>
  <si>
    <r>
      <rPr>
        <sz val="10"/>
        <color theme="1"/>
        <rFont val="Calibri"/>
        <family val="2"/>
        <scheme val="minor"/>
      </rPr>
      <t xml:space="preserve">Transfers are associated with producers shifting from organic to cage-free marketing claims.                                                                                                          Rule withdrawn, and the regulatory impact analysis conducted in association with the withdrawal discusses several errors in the analysis of this 2017 final rule:   </t>
    </r>
    <r>
      <rPr>
        <u/>
        <sz val="10"/>
        <color theme="10"/>
        <rFont val="Calibri"/>
        <family val="2"/>
        <scheme val="minor"/>
      </rPr>
      <t xml:space="preserve">[83 FR 10775]       </t>
    </r>
  </si>
  <si>
    <t>Table 1-10</t>
  </si>
  <si>
    <t>Table 1-10: Major Rules Issued by Historically Independent Regulatory Agencies, October 1, 2016 - September 30, 2017</t>
  </si>
  <si>
    <t>Rule</t>
  </si>
  <si>
    <t>Information on Benefits or Costs</t>
  </si>
  <si>
    <t>Monetized Benefits</t>
  </si>
  <si>
    <t>Monetized Costs</t>
  </si>
  <si>
    <t>Bureau of Consumer Financial Protection</t>
  </si>
  <si>
    <t>Amendments to Federal Mortgage Disclosure Requirements Under the Truth in Lending Act (Regulation Z) (82 FR 37,656)</t>
  </si>
  <si>
    <t>Yes</t>
  </si>
  <si>
    <t>No</t>
  </si>
  <si>
    <t>Prepaid Accounts Under the Electronic Fund Transfer Act (Regulation E) and the Truth in Lending Act (Regulation Z) (81 FR 83,934)</t>
  </si>
  <si>
    <t>Commodity Futures Trading Commission</t>
  </si>
  <si>
    <t>Aggregation of Positions (81 FR 91,454)</t>
  </si>
  <si>
    <t>Department of Treasury, Office of the Comptroller of the Currency</t>
  </si>
  <si>
    <t>Industrial and Commercial Metals (81 FR 96,353)</t>
  </si>
  <si>
    <t>Federal Deposit Insurance Corporations</t>
  </si>
  <si>
    <t>Recordkeeping for Timely Deposit Insurance Determination (81 FR 87,734)</t>
  </si>
  <si>
    <t>Federal Reserve System</t>
  </si>
  <si>
    <t>Federal Reserve Bank Capital Stock (81 FR 84,415)</t>
  </si>
  <si>
    <t>Restrictions on Qualified Financial Contracts of Systemically Important U.S. Banking Organizations and the U.S. Operations of Systemically Important Foreign Banking Organizations; Revisions to the Definition of Qualifying Master Netting Agreement and Related Definitions (82 FR 42,882)</t>
  </si>
  <si>
    <t>Total Loss-Absorbing Capacity, Long-Term Debt, and Clean Holding Company Requirements for Systematically Important U.S. Bank Holding Companies and Intermediate Holding Companies of Systemically Important Foreign Banking Organizations (82 FR 8,266)</t>
  </si>
  <si>
    <t>Nuclear Regulatory Commission</t>
  </si>
  <si>
    <t>Revision of Fee Schedules; Fee Recovery for Fiscal Year 2017 (82 FR 30,682)</t>
  </si>
  <si>
    <t>Securities and Exchange Commission</t>
  </si>
  <si>
    <t>Exemptions to Facilitate Intrastate and Regional Securities Offerings (81 FR 83,494)</t>
  </si>
  <si>
    <t>Investment Company Liquidity Risk Management Programs (81 FR 82,142)</t>
  </si>
  <si>
    <t>Investment Company Reporting Modernization (81 FR 81,870)</t>
  </si>
  <si>
    <t xml:space="preserve">Investment Company Swing Pricing (81 FR 82,084) </t>
  </si>
  <si>
    <t>Securities Transaction Settlement Cycle (82 FR 15,564)</t>
  </si>
  <si>
    <t>Arbitration Agreements (82 FR 33,210) *</t>
  </si>
  <si>
    <t>* GAO notes that CFPB estimated transfer payments between consumers, attorneys, and providers.</t>
  </si>
  <si>
    <r>
      <t xml:space="preserve">This workbook is a component of the </t>
    </r>
    <r>
      <rPr>
        <b/>
        <sz val="11"/>
        <color indexed="8"/>
        <rFont val="Calibri"/>
        <family val="2"/>
        <scheme val="minor"/>
      </rPr>
      <t>2018 Report to Congress on the Benefits and Costs of Federal Regulations and Agency Compliance with the Unfunded Mandates Reform Act</t>
    </r>
    <r>
      <rPr>
        <sz val="11"/>
        <color indexed="8"/>
        <rFont val="Calibri"/>
        <family val="2"/>
        <scheme val="minor"/>
      </rPr>
      <t xml:space="preserve">, available at </t>
    </r>
    <r>
      <rPr>
        <u/>
        <sz val="11"/>
        <color indexed="8"/>
        <rFont val="Calibri"/>
        <family val="2"/>
        <scheme val="minor"/>
      </rPr>
      <t>www.whitehouse.gov/omb/information-regulatory-affairs/reports/</t>
    </r>
    <r>
      <rPr>
        <sz val="11"/>
        <color indexed="8"/>
        <rFont val="Calibri"/>
        <family val="2"/>
        <scheme val="minor"/>
      </rPr>
      <t>.</t>
    </r>
  </si>
  <si>
    <t>Table 1-6(c): Major Rules with Estimates of Annual Benefits, October 1, 2016 - September 30, 2017 (millions of 2001 or 2016 dollars)</t>
  </si>
  <si>
    <t>Table 1-6(a): Major Rules with Estimates of Both Annual Benefits and Costs, October 1, 2016 - September 30, 2017 (millions of 2001 or 2016 dollars)</t>
  </si>
  <si>
    <t>1904-AD01</t>
  </si>
  <si>
    <t>Energy Conservation Standards for Commercial Packaged Boilers</t>
  </si>
  <si>
    <t>1904-AD02</t>
  </si>
  <si>
    <t xml:space="preserve">Energy Conservation Standards for Portable Air Conditioners </t>
  </si>
  <si>
    <t>1904-AD69</t>
  </si>
  <si>
    <t>Energy Conservation Standards for Uninterruptible Power Supplies</t>
  </si>
  <si>
    <t>85 FR 1592</t>
  </si>
  <si>
    <t>85 FR 1378</t>
  </si>
  <si>
    <t>85 FR 1447</t>
  </si>
  <si>
    <t xml:space="preserve">The RIA is included in the preamble: https://www.federalregister.gov/documents/2020/01/10/2019-26350/energy-conservation-program-energy-conservation-standards-for-portable-air-conditioners </t>
  </si>
  <si>
    <t>The RIA is included in the preamble: https://www.federalregister.gov/documents/2020/01/10/2019-26356/energy-conservation-program-energy-conservation-standards-for-commercial-packaged-boilers</t>
  </si>
  <si>
    <t>The RIA is included in the preamble: https://www.federalregister.gov/documents/2020/01/10/2019-26354/energy-conservation-program-energy-conservation-standards-for-uninterruptible-power-supplies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</si>
</sst>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8" formatCode="&quot;$&quot;#,##0.00_);[Red]\(&quot;$&quot;#,##0.00\)"/>
    <numFmt numFmtId="44" formatCode="_(&quot;$&quot;* #,##0.00_);_(&quot;$&quot;* \(#,##0.00\);_(&quot;$&quot;* &quot;-&quot;??_);_(@_)"/>
    <numFmt numFmtId="164" formatCode="0.000"/>
    <numFmt numFmtId="165" formatCode="0.0"/>
  </numFmts>
  <fonts count="23" x14ac:knownFonts="1">
    <font>
      <sz val="10"/>
      <color indexed="8"/>
      <name val="Arial"/>
      <family val="2"/>
    </font>
    <font>
      <sz val="11"/>
      <color theme="1"/>
      <name val="Calibri"/>
      <family val="2"/>
      <scheme val="minor"/>
    </font>
    <font>
      <sz val="10"/>
      <color indexed="8"/>
      <name val="Calibri"/>
      <family val="2"/>
      <scheme val="minor"/>
    </font>
    <font>
      <sz val="10"/>
      <name val="Calibri"/>
      <family val="2"/>
      <scheme val="minor"/>
    </font>
    <font>
      <b/>
      <sz val="11"/>
      <color rgb="FF000000"/>
      <name val="Calibri"/>
      <family val="2"/>
      <scheme val="minor"/>
    </font>
    <font>
      <sz val="11"/>
      <color indexed="8"/>
      <name val="Calibri"/>
      <family val="2"/>
      <scheme val="minor"/>
    </font>
    <font>
      <b/>
      <sz val="11"/>
      <color indexed="8"/>
      <name val="Calibri"/>
      <family val="2"/>
      <scheme val="minor"/>
    </font>
    <font>
      <sz val="11"/>
      <name val="Calibri"/>
      <family val="2"/>
      <scheme val="minor"/>
    </font>
    <font>
      <sz val="11"/>
      <color theme="0" tint="-0.499984740745262"/>
      <name val="Calibri"/>
      <family val="2"/>
      <scheme val="minor"/>
    </font>
    <font>
      <sz val="10"/>
      <color theme="0" tint="-0.499984740745262"/>
      <name val="Arial"/>
      <family val="2"/>
    </font>
    <font>
      <b/>
      <sz val="11"/>
      <name val="Calibri"/>
      <family val="2"/>
      <scheme val="minor"/>
    </font>
    <font>
      <sz val="10"/>
      <color indexed="8"/>
      <name val="Arial"/>
      <family val="2"/>
    </font>
    <font>
      <sz val="11"/>
      <color rgb="FF000000"/>
      <name val="Calibri"/>
      <family val="2"/>
      <scheme val="minor"/>
    </font>
    <font>
      <u/>
      <sz val="11"/>
      <color indexed="8"/>
      <name val="Calibri"/>
      <family val="2"/>
      <scheme val="minor"/>
    </font>
    <font>
      <b/>
      <sz val="10"/>
      <color indexed="8"/>
      <name val="Calibri"/>
      <family val="2"/>
      <scheme val="minor"/>
    </font>
    <font>
      <vertAlign val="superscript"/>
      <sz val="11"/>
      <color indexed="8"/>
      <name val="Calibri"/>
      <family val="2"/>
      <scheme val="minor"/>
    </font>
    <font>
      <vertAlign val="superscript"/>
      <sz val="10"/>
      <color indexed="8"/>
      <name val="Calibri"/>
      <family val="2"/>
      <scheme val="minor"/>
    </font>
    <font>
      <vertAlign val="superscript"/>
      <sz val="11"/>
      <color theme="1"/>
      <name val="Calibri"/>
      <family val="2"/>
      <scheme val="minor"/>
    </font>
    <font>
      <b/>
      <i/>
      <sz val="11"/>
      <color theme="1"/>
      <name val="Calibri"/>
      <family val="2"/>
      <scheme val="minor"/>
    </font>
    <font>
      <u/>
      <sz val="11"/>
      <color theme="10"/>
      <name val="Calibri"/>
      <family val="2"/>
      <scheme val="minor"/>
    </font>
    <font>
      <u/>
      <sz val="10"/>
      <color theme="10"/>
      <name val="Calibri"/>
      <family val="2"/>
      <scheme val="minor"/>
    </font>
    <font>
      <sz val="10"/>
      <color theme="1"/>
      <name val="Calibri"/>
      <family val="2"/>
      <scheme val="minor"/>
    </font>
    <font>
      <sz val="10"/>
      <color theme="10"/>
      <name val="Calibri"/>
      <family val="2"/>
      <scheme val="minor"/>
    </font>
  </fonts>
  <fills count="7">
    <fill>
      <patternFill patternType="none"/>
    </fill>
    <fill>
      <patternFill patternType="gray125"/>
    </fill>
    <fill>
      <patternFill patternType="solid">
        <fgColor indexed="22"/>
        <bgColor indexed="9"/>
      </patternFill>
    </fill>
    <fill>
      <patternFill patternType="solid">
        <fgColor theme="0" tint="-0.249977111117893"/>
        <bgColor indexed="64"/>
      </patternFill>
    </fill>
    <fill>
      <patternFill patternType="solid">
        <fgColor rgb="FFFFFF00"/>
        <bgColor indexed="64"/>
      </patternFill>
    </fill>
    <fill>
      <patternFill patternType="solid">
        <fgColor theme="0" tint="-0.24994659260841701"/>
        <bgColor indexed="9"/>
      </patternFill>
    </fill>
    <fill>
      <patternFill patternType="solid">
        <fgColor theme="0" tint="-0.24994659260841701"/>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s>
  <cellStyleXfs count="4">
    <xf numFmtId="0" fontId="0" fillId="0" borderId="0"/>
    <xf numFmtId="0" fontId="5" fillId="0" borderId="0"/>
    <xf numFmtId="44" fontId="11" fillId="0" borderId="0" applyFont="0" applyFill="0" applyBorder="0" applyAlignment="0" applyProtection="0"/>
    <xf numFmtId="0" fontId="19" fillId="0" borderId="0" applyNumberFormat="0" applyFill="0" applyBorder="0" applyAlignment="0" applyProtection="0"/>
  </cellStyleXfs>
  <cellXfs count="84">
    <xf numFmtId="0" fontId="0" fillId="0" borderId="0" xfId="0"/>
    <xf numFmtId="0" fontId="0" fillId="0" borderId="0" xfId="0" applyAlignment="1">
      <alignment wrapText="1"/>
    </xf>
    <xf numFmtId="0" fontId="2" fillId="2" borderId="0" xfId="0" applyFont="1" applyFill="1" applyAlignment="1">
      <alignment vertical="center" wrapText="1"/>
    </xf>
    <xf numFmtId="0" fontId="2" fillId="0" borderId="0" xfId="0" applyFont="1" applyAlignment="1">
      <alignment vertical="center"/>
    </xf>
    <xf numFmtId="0" fontId="0" fillId="0" borderId="0" xfId="0" applyAlignment="1">
      <alignment vertical="center"/>
    </xf>
    <xf numFmtId="0" fontId="2" fillId="2" borderId="0" xfId="0" applyFont="1" applyFill="1" applyAlignment="1">
      <alignment horizontal="center" vertical="center" wrapText="1"/>
    </xf>
    <xf numFmtId="0" fontId="2" fillId="0" borderId="0" xfId="0" applyFont="1" applyAlignment="1">
      <alignment horizontal="center" vertical="center"/>
    </xf>
    <xf numFmtId="3" fontId="2" fillId="0" borderId="0" xfId="0" applyNumberFormat="1" applyFont="1" applyAlignment="1">
      <alignment horizontal="center" vertical="center"/>
    </xf>
    <xf numFmtId="0" fontId="0" fillId="0" borderId="0" xfId="0" applyAlignment="1">
      <alignment horizontal="center" vertical="center"/>
    </xf>
    <xf numFmtId="0" fontId="2" fillId="0" borderId="0" xfId="0" applyFont="1" applyAlignment="1">
      <alignment vertical="center" wrapText="1"/>
    </xf>
    <xf numFmtId="0" fontId="0" fillId="0" borderId="0" xfId="0" applyAlignment="1">
      <alignment vertical="center" wrapText="1"/>
    </xf>
    <xf numFmtId="0" fontId="2" fillId="0" borderId="0" xfId="0" applyFont="1" applyFill="1" applyAlignment="1">
      <alignment vertical="center"/>
    </xf>
    <xf numFmtId="0" fontId="2" fillId="0" borderId="0" xfId="0" applyFont="1" applyFill="1" applyAlignment="1">
      <alignment vertical="center" wrapText="1"/>
    </xf>
    <xf numFmtId="0" fontId="2" fillId="0" borderId="0" xfId="0" applyFont="1" applyFill="1" applyAlignment="1">
      <alignment horizontal="center" vertical="center"/>
    </xf>
    <xf numFmtId="3" fontId="2" fillId="0" borderId="0" xfId="0" applyNumberFormat="1" applyFont="1" applyFill="1" applyAlignment="1">
      <alignment horizontal="center" vertical="center"/>
    </xf>
    <xf numFmtId="0" fontId="0" fillId="0" borderId="0" xfId="0" applyFill="1"/>
    <xf numFmtId="0" fontId="2" fillId="0" borderId="0" xfId="0" applyFont="1" applyAlignment="1">
      <alignment horizontal="center" vertical="center" wrapText="1"/>
    </xf>
    <xf numFmtId="0" fontId="0" fillId="0" borderId="0" xfId="0" applyFill="1" applyAlignment="1">
      <alignment horizontal="center" vertical="center"/>
    </xf>
    <xf numFmtId="0" fontId="4" fillId="0" borderId="0" xfId="0" applyFont="1" applyAlignment="1">
      <alignment horizontal="left"/>
    </xf>
    <xf numFmtId="0" fontId="2" fillId="3" borderId="0" xfId="0" applyFont="1" applyFill="1" applyAlignment="1">
      <alignment horizontal="center" vertical="center" wrapText="1"/>
    </xf>
    <xf numFmtId="0" fontId="6" fillId="0" borderId="0" xfId="1" applyFont="1"/>
    <xf numFmtId="0" fontId="5" fillId="0" borderId="0" xfId="1"/>
    <xf numFmtId="0" fontId="8" fillId="0" borderId="0" xfId="1" applyFont="1"/>
    <xf numFmtId="0" fontId="9" fillId="0" borderId="0" xfId="0" applyFont="1"/>
    <xf numFmtId="0" fontId="5" fillId="0" borderId="0" xfId="0" applyFont="1"/>
    <xf numFmtId="0" fontId="6" fillId="0" borderId="0" xfId="0" applyFont="1"/>
    <xf numFmtId="0" fontId="12" fillId="0" borderId="1" xfId="0" applyFont="1" applyBorder="1" applyAlignment="1">
      <alignment vertical="center" wrapText="1"/>
    </xf>
    <xf numFmtId="0" fontId="7" fillId="0" borderId="1" xfId="1" applyFont="1" applyBorder="1" applyAlignment="1">
      <alignment horizontal="center"/>
    </xf>
    <xf numFmtId="0" fontId="6" fillId="0" borderId="1" xfId="1" applyFont="1" applyBorder="1"/>
    <xf numFmtId="1" fontId="10" fillId="0" borderId="1" xfId="1" applyNumberFormat="1" applyFont="1" applyBorder="1" applyAlignment="1">
      <alignment horizontal="center"/>
    </xf>
    <xf numFmtId="0" fontId="7" fillId="0" borderId="1" xfId="1" applyFont="1" applyBorder="1" applyAlignment="1">
      <alignment horizontal="center" wrapText="1"/>
    </xf>
    <xf numFmtId="165" fontId="7" fillId="0" borderId="1" xfId="2" applyNumberFormat="1" applyFont="1" applyBorder="1" applyAlignment="1">
      <alignment horizontal="center"/>
    </xf>
    <xf numFmtId="165" fontId="5" fillId="0" borderId="1" xfId="2" applyNumberFormat="1" applyFont="1" applyBorder="1" applyAlignment="1">
      <alignment horizontal="center"/>
    </xf>
    <xf numFmtId="165" fontId="10" fillId="0" borderId="1" xfId="2" applyNumberFormat="1" applyFont="1" applyBorder="1" applyAlignment="1">
      <alignment horizontal="center"/>
    </xf>
    <xf numFmtId="0" fontId="5" fillId="0" borderId="1" xfId="0" applyFont="1" applyBorder="1"/>
    <xf numFmtId="1" fontId="5" fillId="0" borderId="1" xfId="0" applyNumberFormat="1" applyFont="1" applyBorder="1" applyAlignment="1">
      <alignment horizontal="center"/>
    </xf>
    <xf numFmtId="0" fontId="5" fillId="0" borderId="3" xfId="0" applyFont="1" applyBorder="1"/>
    <xf numFmtId="0" fontId="5" fillId="0" borderId="1" xfId="0" applyFont="1" applyBorder="1" applyAlignment="1">
      <alignment horizontal="center"/>
    </xf>
    <xf numFmtId="0" fontId="5" fillId="0" borderId="1" xfId="0" applyFont="1" applyBorder="1" applyAlignment="1">
      <alignment vertical="center"/>
    </xf>
    <xf numFmtId="0" fontId="5" fillId="0" borderId="0" xfId="0" applyFont="1" applyAlignment="1">
      <alignment vertical="center"/>
    </xf>
    <xf numFmtId="0" fontId="5" fillId="0" borderId="1" xfId="0" applyFont="1" applyBorder="1" applyAlignment="1">
      <alignment horizontal="center" vertical="center" wrapText="1"/>
    </xf>
    <xf numFmtId="0" fontId="3" fillId="0" borderId="0" xfId="0" applyFont="1" applyAlignment="1">
      <alignment vertical="center" wrapText="1"/>
    </xf>
    <xf numFmtId="0" fontId="2" fillId="0" borderId="0" xfId="0" applyFont="1" applyAlignment="1">
      <alignment horizontal="left" vertical="center" wrapText="1"/>
    </xf>
    <xf numFmtId="0" fontId="5" fillId="0" borderId="1" xfId="0" applyFont="1" applyFill="1" applyBorder="1"/>
    <xf numFmtId="1" fontId="5" fillId="0" borderId="1" xfId="0" applyNumberFormat="1" applyFont="1" applyFill="1" applyBorder="1" applyAlignment="1">
      <alignment horizontal="center"/>
    </xf>
    <xf numFmtId="0" fontId="5" fillId="0" borderId="0" xfId="0" applyFont="1" applyFill="1"/>
    <xf numFmtId="0" fontId="5" fillId="0" borderId="0" xfId="0" applyFont="1" applyAlignment="1">
      <alignment horizontal="center" vertical="top"/>
    </xf>
    <xf numFmtId="164" fontId="5" fillId="0" borderId="0" xfId="0" applyNumberFormat="1" applyFont="1" applyAlignment="1">
      <alignment horizontal="center" vertical="center"/>
    </xf>
    <xf numFmtId="0" fontId="13" fillId="0" borderId="0" xfId="0" applyFont="1"/>
    <xf numFmtId="0" fontId="5" fillId="0" borderId="1" xfId="0" applyFont="1" applyBorder="1" applyAlignment="1">
      <alignment horizontal="center" vertical="center"/>
    </xf>
    <xf numFmtId="0" fontId="1" fillId="0" borderId="1" xfId="0" applyFont="1" applyBorder="1" applyAlignment="1">
      <alignment vertical="center"/>
    </xf>
    <xf numFmtId="0" fontId="16" fillId="0" borderId="0" xfId="0" applyFont="1" applyAlignment="1">
      <alignment vertical="center"/>
    </xf>
    <xf numFmtId="0" fontId="16" fillId="0" borderId="0" xfId="0" applyFont="1"/>
    <xf numFmtId="0" fontId="18" fillId="0" borderId="1" xfId="0" applyFont="1" applyBorder="1" applyAlignment="1">
      <alignment horizontal="left" vertical="center"/>
    </xf>
    <xf numFmtId="0" fontId="18" fillId="0" borderId="1" xfId="0" applyFont="1" applyBorder="1" applyAlignment="1">
      <alignment vertical="center"/>
    </xf>
    <xf numFmtId="0" fontId="0" fillId="0" borderId="0" xfId="0" applyFont="1" applyAlignment="1">
      <alignment horizontal="center" vertical="center"/>
    </xf>
    <xf numFmtId="0" fontId="20" fillId="0" borderId="0" xfId="3" applyFont="1" applyFill="1" applyAlignment="1">
      <alignment vertical="center" wrapText="1"/>
    </xf>
    <xf numFmtId="0" fontId="14" fillId="0" borderId="0" xfId="0" applyFont="1" applyFill="1" applyAlignment="1">
      <alignment vertical="center"/>
    </xf>
    <xf numFmtId="0" fontId="0" fillId="0" borderId="0" xfId="0" applyFill="1" applyAlignment="1">
      <alignment vertical="center"/>
    </xf>
    <xf numFmtId="0" fontId="0" fillId="0" borderId="0" xfId="0" applyFill="1" applyAlignment="1">
      <alignment vertical="center" wrapText="1"/>
    </xf>
    <xf numFmtId="0" fontId="2" fillId="0" borderId="4" xfId="0" applyFont="1" applyFill="1" applyBorder="1" applyAlignment="1">
      <alignment vertical="center" wrapText="1"/>
    </xf>
    <xf numFmtId="0" fontId="2" fillId="5" borderId="4" xfId="0" applyFont="1" applyFill="1" applyBorder="1" applyAlignment="1">
      <alignment vertical="center" wrapText="1"/>
    </xf>
    <xf numFmtId="0" fontId="2" fillId="6" borderId="4" xfId="0" applyFont="1" applyFill="1" applyBorder="1" applyAlignment="1">
      <alignment vertical="center" wrapText="1"/>
    </xf>
    <xf numFmtId="0" fontId="20" fillId="0" borderId="4" xfId="3" applyFont="1" applyFill="1" applyBorder="1" applyAlignment="1">
      <alignment vertical="center" wrapText="1"/>
    </xf>
    <xf numFmtId="0" fontId="2" fillId="4" borderId="4" xfId="0" applyFont="1" applyFill="1" applyBorder="1" applyAlignment="1">
      <alignment vertical="center" wrapText="1"/>
    </xf>
    <xf numFmtId="8" fontId="20" fillId="0" borderId="4" xfId="3" applyNumberFormat="1" applyFont="1" applyFill="1" applyBorder="1" applyAlignment="1">
      <alignment vertical="center" wrapText="1"/>
    </xf>
    <xf numFmtId="0" fontId="3" fillId="0" borderId="0" xfId="0" applyFont="1" applyFill="1" applyAlignment="1">
      <alignment horizontal="left" vertical="center" wrapText="1"/>
    </xf>
    <xf numFmtId="0" fontId="20" fillId="0" borderId="0" xfId="3" applyFont="1" applyAlignment="1">
      <alignment vertical="center" wrapText="1"/>
    </xf>
    <xf numFmtId="0" fontId="8" fillId="0" borderId="0" xfId="0" applyFont="1"/>
    <xf numFmtId="0" fontId="2" fillId="0" borderId="0" xfId="0" applyNumberFormat="1" applyFont="1" applyAlignment="1">
      <alignment horizontal="center" vertical="center"/>
    </xf>
    <xf numFmtId="0" fontId="2" fillId="0" borderId="0" xfId="0" applyNumberFormat="1" applyFont="1" applyFill="1" applyAlignment="1">
      <alignment horizontal="center" vertical="center"/>
    </xf>
    <xf numFmtId="0" fontId="5" fillId="0" borderId="1" xfId="0" applyFont="1" applyBorder="1" applyAlignment="1">
      <alignment horizontal="center"/>
    </xf>
    <xf numFmtId="0" fontId="5" fillId="0" borderId="0" xfId="0" applyFont="1" applyAlignment="1">
      <alignment horizontal="center"/>
    </xf>
    <xf numFmtId="0" fontId="5" fillId="0" borderId="0" xfId="0" applyFont="1" applyFill="1" applyBorder="1" applyAlignment="1">
      <alignment vertical="center"/>
    </xf>
    <xf numFmtId="0" fontId="21" fillId="0" borderId="0" xfId="0" applyNumberFormat="1" applyFont="1" applyAlignment="1">
      <alignment horizontal="center" vertical="center"/>
    </xf>
    <xf numFmtId="3" fontId="21" fillId="0" borderId="0" xfId="0" applyNumberFormat="1" applyFont="1" applyAlignment="1">
      <alignment horizontal="center" vertical="center"/>
    </xf>
    <xf numFmtId="0" fontId="21" fillId="0" borderId="0" xfId="0" applyNumberFormat="1" applyFont="1" applyAlignment="1">
      <alignment horizontal="left" vertical="center" wrapText="1"/>
    </xf>
    <xf numFmtId="0" fontId="7" fillId="0" borderId="1" xfId="1" applyFont="1" applyBorder="1" applyAlignment="1">
      <alignment horizontal="center"/>
    </xf>
    <xf numFmtId="165" fontId="5" fillId="0" borderId="1" xfId="1" applyNumberFormat="1" applyBorder="1" applyAlignment="1">
      <alignment horizontal="center"/>
    </xf>
    <xf numFmtId="1" fontId="7" fillId="0" borderId="1" xfId="1" applyNumberFormat="1" applyFont="1" applyBorder="1" applyAlignment="1">
      <alignment horizontal="center"/>
    </xf>
    <xf numFmtId="0" fontId="5" fillId="0" borderId="1" xfId="0" applyFont="1" applyBorder="1" applyAlignment="1">
      <alignment horizontal="center"/>
    </xf>
    <xf numFmtId="0" fontId="7" fillId="0" borderId="2" xfId="1" applyFont="1" applyBorder="1" applyAlignment="1">
      <alignment horizontal="center"/>
    </xf>
    <xf numFmtId="165" fontId="5" fillId="0" borderId="2" xfId="1" applyNumberFormat="1" applyBorder="1" applyAlignment="1">
      <alignment horizontal="center"/>
    </xf>
    <xf numFmtId="0" fontId="5" fillId="0" borderId="2" xfId="0" applyFont="1" applyBorder="1" applyAlignment="1">
      <alignment horizontal="center"/>
    </xf>
  </cellXfs>
  <cellStyles count="4">
    <cellStyle name="Currency" xfId="2" builtinId="4"/>
    <cellStyle name="Hyperlink" xfId="3" builtinId="8"/>
    <cellStyle name="Normal" xfId="0" builtinId="0"/>
    <cellStyle name="Normal 2"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6" Type="http://schemas.openxmlformats.org/officeDocument/2006/relationships/hyperlink" Target="https://www.gpo.gov/fdsys/pkg/FR-2016-12-14/pdf/2016-30016.pdf" TargetMode="External"/><Relationship Id="rId117" Type="http://schemas.openxmlformats.org/officeDocument/2006/relationships/hyperlink" Target="hhttps://www.gpo.gov/fdsys/pkg/FR-2017-03-21/pdf/2017-05525.pdf" TargetMode="External"/><Relationship Id="rId21" Type="http://schemas.openxmlformats.org/officeDocument/2006/relationships/hyperlink" Target="https://portal.omb.gov/sites/AppData/Local/Microsoft/Windows/AppData/Local/Microsoft/AppData/Local/Microsoft/Windows/INetCache/Content.Outlook/Downloads/2016-25240%20(3).pdf" TargetMode="External"/><Relationship Id="rId42" Type="http://schemas.openxmlformats.org/officeDocument/2006/relationships/hyperlink" Target="https://www.gpo.gov/fdsys/pkg/FR-2017-01-19/pdf/2017-00888.pdf" TargetMode="External"/><Relationship Id="rId47" Type="http://schemas.openxmlformats.org/officeDocument/2006/relationships/hyperlink" Target="https://www.gpo.gov/fdsys/pkg/FR-2016-12-12/pdf/2016-28879.pdf" TargetMode="External"/><Relationship Id="rId63" Type="http://schemas.openxmlformats.org/officeDocument/2006/relationships/hyperlink" Target="https://www.regulations.gov/document?D=GIPSA-2016-PSP-0009-RULEMAKING-0001" TargetMode="External"/><Relationship Id="rId68" Type="http://schemas.openxmlformats.org/officeDocument/2006/relationships/hyperlink" Target="https://www.regulations.gov/document?D=EERE-2015-BT-STD-0008-0109" TargetMode="External"/><Relationship Id="rId84" Type="http://schemas.openxmlformats.org/officeDocument/2006/relationships/hyperlink" Target="https://www.gpo.gov/fdsys/pkg/FR-2016-12-28/pdf/2016-31195.pdf" TargetMode="External"/><Relationship Id="rId89" Type="http://schemas.openxmlformats.org/officeDocument/2006/relationships/hyperlink" Target="https://www.regulations.gov/document?D=HUD-2015-0101-1014" TargetMode="External"/><Relationship Id="rId112" Type="http://schemas.openxmlformats.org/officeDocument/2006/relationships/hyperlink" Target="https://www.gpo.gov/fdsys/pkg/FR-2017-05-24/pdf/2017-10256.pdf" TargetMode="External"/><Relationship Id="rId16" Type="http://schemas.openxmlformats.org/officeDocument/2006/relationships/hyperlink" Target="https://www.gpo.gov/fdsys/pkg/FR-2017-01-06/pdf/2016-29992.pdf" TargetMode="External"/><Relationship Id="rId107" Type="http://schemas.openxmlformats.org/officeDocument/2006/relationships/hyperlink" Target="https://www.federalregister.gov/documents/2017/08/14/2017-16434/medicare-program-hospital-inpatient-prospective-payment-systems-for-acute-care-hospitals-and-the" TargetMode="External"/><Relationship Id="rId11" Type="http://schemas.openxmlformats.org/officeDocument/2006/relationships/hyperlink" Target="https://www.gpo.gov/fdsys/pkg/FR-2016-11-01/pdf/2016-25448.pdf" TargetMode="External"/><Relationship Id="rId32" Type="http://schemas.openxmlformats.org/officeDocument/2006/relationships/hyperlink" Target="https://www.gpo.gov/fdsys/pkg/FR-2017-08-04/pdf/2017-16256.pdf" TargetMode="External"/><Relationship Id="rId37" Type="http://schemas.openxmlformats.org/officeDocument/2006/relationships/hyperlink" Target="https://www.gpo.gov/fdsys/pkg/FR-2016-11-18/pdf/2016-27637.pdf" TargetMode="External"/><Relationship Id="rId53" Type="http://schemas.openxmlformats.org/officeDocument/2006/relationships/hyperlink" Target="https://www.gpo.gov/fdsys/pkg/FR-2016-12-12/pdf/2016-29515.pdf" TargetMode="External"/><Relationship Id="rId58" Type="http://schemas.openxmlformats.org/officeDocument/2006/relationships/hyperlink" Target="https://www.regulations.gov/document?D=USCIS-2016-0001-0465" TargetMode="External"/><Relationship Id="rId74" Type="http://schemas.openxmlformats.org/officeDocument/2006/relationships/hyperlink" Target="https://www.regulations.gov/document?D=EBSA-2010-0050-3492" TargetMode="External"/><Relationship Id="rId79" Type="http://schemas.openxmlformats.org/officeDocument/2006/relationships/hyperlink" Target="https://www.gpo.gov/fdsys/pkg/FR-2016-11-01/pdf/2016-25448.pdf" TargetMode="External"/><Relationship Id="rId102" Type="http://schemas.openxmlformats.org/officeDocument/2006/relationships/hyperlink" Target="https://www.federalregister.gov/documents/2017/01/13/2017-00283/medicare-and-medicaid-program-conditions-of-participation-for-home-health-agencies" TargetMode="External"/><Relationship Id="rId123" Type="http://schemas.openxmlformats.org/officeDocument/2006/relationships/printerSettings" Target="../printerSettings/printerSettings10.bin"/><Relationship Id="rId5" Type="http://schemas.openxmlformats.org/officeDocument/2006/relationships/hyperlink" Target="https://www.gpo.gov/fdsys/pkg/FR-2016-10-21/pdf/2016-25105.pdf" TargetMode="External"/><Relationship Id="rId90" Type="http://schemas.openxmlformats.org/officeDocument/2006/relationships/hyperlink" Target="https://www.regulations.gov/document?D=HUD-2016-0082-0009" TargetMode="External"/><Relationship Id="rId95" Type="http://schemas.openxmlformats.org/officeDocument/2006/relationships/hyperlink" Target="https://www.federalregister.gov/documents/2016/11/03/2016-26290/medicare-and-medicaid-programs-cy-2017-home-health-prospective-payment-system-rate-update-home" TargetMode="External"/><Relationship Id="rId22" Type="http://schemas.openxmlformats.org/officeDocument/2006/relationships/hyperlink" Target="https://www.gpo.gov/fdsys/pkg/FR-2016-11-03/pdf/2016-26290.pdf" TargetMode="External"/><Relationship Id="rId27" Type="http://schemas.openxmlformats.org/officeDocument/2006/relationships/hyperlink" Target="https://www.gpo.gov/fdsys/pkg/FR-2016-12-22/pdf/2016-30433.pdf" TargetMode="External"/><Relationship Id="rId43" Type="http://schemas.openxmlformats.org/officeDocument/2006/relationships/hyperlink" Target="https://www.gpo.gov/fdsys/pkg/FR-2016-12-20/pdf/2016-30424.pdf" TargetMode="External"/><Relationship Id="rId48" Type="http://schemas.openxmlformats.org/officeDocument/2006/relationships/hyperlink" Target="https://www.gpo.gov/fdsys/pkg/FR-2017-01-13/pdf/2016-31426.pdf" TargetMode="External"/><Relationship Id="rId64" Type="http://schemas.openxmlformats.org/officeDocument/2006/relationships/hyperlink" Target="https://www.fs.usda.gov/Internet/FSE_DOCUMENTS/fseprd527898.pdf" TargetMode="External"/><Relationship Id="rId69" Type="http://schemas.openxmlformats.org/officeDocument/2006/relationships/hyperlink" Target="https://www.regulations.gov/document?D=EERE-2015-BT-STD-0016-0108" TargetMode="External"/><Relationship Id="rId113" Type="http://schemas.openxmlformats.org/officeDocument/2006/relationships/hyperlink" Target="https://www.gpo.gov/fdsys/pkg/FR-2017-05-26/pdf/2017-10869.pdf" TargetMode="External"/><Relationship Id="rId118" Type="http://schemas.openxmlformats.org/officeDocument/2006/relationships/hyperlink" Target="https://www.hud.gov/sites/documents/17-12ML.PDF" TargetMode="External"/><Relationship Id="rId80" Type="http://schemas.openxmlformats.org/officeDocument/2006/relationships/hyperlink" Target="https://www.regulations.gov/document?D=ED-2015-OS-0105-0153" TargetMode="External"/><Relationship Id="rId85" Type="http://schemas.openxmlformats.org/officeDocument/2006/relationships/hyperlink" Target="https://www.gpo.gov/fdsys/pkg/FR-2017-11-08/pdf/R1-2017-23590.pdf" TargetMode="External"/><Relationship Id="rId12" Type="http://schemas.openxmlformats.org/officeDocument/2006/relationships/hyperlink" Target="https://www.gpo.gov/fdsys/pkg/FR-2016-11-29/pdf/2016-27985.pdf" TargetMode="External"/><Relationship Id="rId17" Type="http://schemas.openxmlformats.org/officeDocument/2006/relationships/hyperlink" Target="https://www.federalregister.gov/documents/2016/10/19/2016-24908/onc-health-it-certification-program-enhanced-oversight-and-accountability" TargetMode="External"/><Relationship Id="rId33" Type="http://schemas.openxmlformats.org/officeDocument/2006/relationships/hyperlink" Target="https://www.gpo.gov/fdsys/pkg/FR-2017-08-04/pdf/2017-16294.pdf" TargetMode="External"/><Relationship Id="rId38" Type="http://schemas.openxmlformats.org/officeDocument/2006/relationships/hyperlink" Target="https://www.gpo.gov/fdsys/search/citation2.result.FR.action?federalRegister.volume=2016&amp;federalRegister.page=82494&amp;publication=FR" TargetMode="External"/><Relationship Id="rId59" Type="http://schemas.openxmlformats.org/officeDocument/2006/relationships/hyperlink" Target="https://www.regulations.gov/document?D=USCBP-2013-0011-0021" TargetMode="External"/><Relationship Id="rId103" Type="http://schemas.openxmlformats.org/officeDocument/2006/relationships/hyperlink" Target="https://www.federalregister.gov/documents/2016/11/22/2016-28024/medicaid-program-the-use-of-new-or-increased-pass-through-payments-in-medicaid-managed-care-delivery" TargetMode="External"/><Relationship Id="rId108" Type="http://schemas.openxmlformats.org/officeDocument/2006/relationships/hyperlink" Target="https://www.federalregister.gov/documents/2018/01/22/2018-00997/federal-policy-for-the-protection-of-human-subjects-delay-of-the-revisions-to-the-federal-policy-for" TargetMode="External"/><Relationship Id="rId54" Type="http://schemas.openxmlformats.org/officeDocument/2006/relationships/hyperlink" Target="https://www.gpo.gov/fdsys/pkg/FR-2017-01-13/pdf/2017-00499.pdf" TargetMode="External"/><Relationship Id="rId70" Type="http://schemas.openxmlformats.org/officeDocument/2006/relationships/hyperlink" Target="https://www.regulations.gov/document?D=VA-2016-VHA-0003-0014" TargetMode="External"/><Relationship Id="rId75" Type="http://schemas.openxmlformats.org/officeDocument/2006/relationships/hyperlink" Target="https://www.regulations.gov/document?D=NHTSA-2016-0125-0011" TargetMode="External"/><Relationship Id="rId91" Type="http://schemas.openxmlformats.org/officeDocument/2006/relationships/hyperlink" Target="https://www.regulations.gov/document?D=HUD-2016-0063-0117" TargetMode="External"/><Relationship Id="rId96" Type="http://schemas.openxmlformats.org/officeDocument/2006/relationships/hyperlink" Target="https://www.federalregister.gov/documents/2016/11/14/2016-26515/medicare-program-hospital-outpatient-prospective-payment-and-ambulatory-surgical-center-payment" TargetMode="External"/><Relationship Id="rId1" Type="http://schemas.openxmlformats.org/officeDocument/2006/relationships/hyperlink" Target="https://www.gpo.gov/fdsys/pkg/FR-2017-01-18/pdf/2017-00395.pdf" TargetMode="External"/><Relationship Id="rId6" Type="http://schemas.openxmlformats.org/officeDocument/2006/relationships/hyperlink" Target="https://www.gpo.gov/fdsys/pkg/FR-2017-10-05/pdf/2017-21485.pdf" TargetMode="External"/><Relationship Id="rId23" Type="http://schemas.openxmlformats.org/officeDocument/2006/relationships/hyperlink" Target="https://www.gpo.gov/fdsys/pkg/FR-2016-11-14/pdf/2016-26515.pdf" TargetMode="External"/><Relationship Id="rId28" Type="http://schemas.openxmlformats.org/officeDocument/2006/relationships/hyperlink" Target="https://www.gpo.gov/fdsys/pkg/FR-2017-05-19/pdf/2017-10340.pdf" TargetMode="External"/><Relationship Id="rId49" Type="http://schemas.openxmlformats.org/officeDocument/2006/relationships/hyperlink" Target="https://www.gpo.gov/fdsys/pkg/FR-2016-12-14/pdf/2016-28804.pdf" TargetMode="External"/><Relationship Id="rId114" Type="http://schemas.openxmlformats.org/officeDocument/2006/relationships/hyperlink" Target="https://www.gpo.gov/fdsys/pkg/FR-2017-05-26/pdf/2017-10868.pdf" TargetMode="External"/><Relationship Id="rId119" Type="http://schemas.openxmlformats.org/officeDocument/2006/relationships/hyperlink" Target="https://www.federalregister.gov/documents/2017/05/04/2017-09029/food-labeling-nutrition-labeling-of-standard-menu-items-in-restaurants-and-similar-retail-food" TargetMode="External"/><Relationship Id="rId44" Type="http://schemas.openxmlformats.org/officeDocument/2006/relationships/hyperlink" Target="https://www.gpo.gov/fdsys/pkg/FR-2016-12-19/pdf/2016-30459.pdf" TargetMode="External"/><Relationship Id="rId60" Type="http://schemas.openxmlformats.org/officeDocument/2006/relationships/hyperlink" Target="https://www.regulations.gov/document?D=USCIS-2015-0008-20060" TargetMode="External"/><Relationship Id="rId65" Type="http://schemas.openxmlformats.org/officeDocument/2006/relationships/hyperlink" Target="https://www.regulations.gov/document?D=EERE-2011-BT-STD-0043-0122" TargetMode="External"/><Relationship Id="rId81" Type="http://schemas.openxmlformats.org/officeDocument/2006/relationships/hyperlink" Target="https://www.regulations.gov/document?D=ED-2016-OESE-0032-21017" TargetMode="External"/><Relationship Id="rId86" Type="http://schemas.openxmlformats.org/officeDocument/2006/relationships/hyperlink" Target="https://www.regulations.gov/document?D=PTO-P-2015-0056-0014" TargetMode="External"/><Relationship Id="rId4" Type="http://schemas.openxmlformats.org/officeDocument/2006/relationships/hyperlink" Target="https://www.gpo.gov/fdsys/pkg/FR-2017-11-14/pdf/2017-24390.pdf" TargetMode="External"/><Relationship Id="rId9" Type="http://schemas.openxmlformats.org/officeDocument/2006/relationships/hyperlink" Target="https://www.gpo.gov/fdsys/pkg/FR-2016-11-16/pdf/2016-27112.pdf" TargetMode="External"/><Relationship Id="rId13" Type="http://schemas.openxmlformats.org/officeDocument/2006/relationships/hyperlink" Target="https://www.gpo.gov/fdsys/pkg/FR-2017-05-16/pdf/2017-09897.pdf" TargetMode="External"/><Relationship Id="rId18" Type="http://schemas.openxmlformats.org/officeDocument/2006/relationships/hyperlink" Target="https://www.federalregister.gov/documents/2016/12/15/2016-29957/world-trade-center-health-program-amendments-to-definitions-appeals-and-other-requirements" TargetMode="External"/><Relationship Id="rId39" Type="http://schemas.openxmlformats.org/officeDocument/2006/relationships/hyperlink" Target="https://www.gpo.gov/fdsys/pkg/FR-2017-01-09/pdf/2016-30409.pdf" TargetMode="External"/><Relationship Id="rId109" Type="http://schemas.openxmlformats.org/officeDocument/2006/relationships/hyperlink" Target="https://www.federalregister.gov/documents/2016/12/15/2016-29957/world-trade-center-health-program-amendments-to-definitions-appeals-and-other-requirements" TargetMode="External"/><Relationship Id="rId34" Type="http://schemas.openxmlformats.org/officeDocument/2006/relationships/hyperlink" Target="https://www.gpo.gov/fdsys/pkg/FR-2017-08-14/pdf/2017-16434.pdf" TargetMode="External"/><Relationship Id="rId50" Type="http://schemas.openxmlformats.org/officeDocument/2006/relationships/hyperlink" Target="https://www.gpo.gov/fdsys/pkg/FR-2016-12-05/pdf/2016-27398.pdf" TargetMode="External"/><Relationship Id="rId55" Type="http://schemas.openxmlformats.org/officeDocument/2006/relationships/hyperlink" Target="https://www.regulations.gov/document?D=FWS-HQ-MB-2016-0051-0002" TargetMode="External"/><Relationship Id="rId76" Type="http://schemas.openxmlformats.org/officeDocument/2006/relationships/hyperlink" Target="https://www.regulations.gov/document?D=FMCSA-2011-0031-0183" TargetMode="External"/><Relationship Id="rId97" Type="http://schemas.openxmlformats.org/officeDocument/2006/relationships/hyperlink" Target="https://www.federalregister.gov/documents/2016/11/15/2016-26668/medicare-program-revisions-to-payment-policies-under-the-physician-fee-schedule-and-other-revisions" TargetMode="External"/><Relationship Id="rId104" Type="http://schemas.openxmlformats.org/officeDocument/2006/relationships/hyperlink" Target="https://www.federalregister.gov/documents/2017/04/18/2017-07712/patient-protection-and-affordable-care-act-market-stabilization" TargetMode="External"/><Relationship Id="rId120" Type="http://schemas.openxmlformats.org/officeDocument/2006/relationships/hyperlink" Target="https://www.federalregister.gov/documents/2020/01/10/2019-26356/energy-conservation-program-energy-conservation-standards-for-commercial-packaged-boilers" TargetMode="External"/><Relationship Id="rId7" Type="http://schemas.openxmlformats.org/officeDocument/2006/relationships/hyperlink" Target="https://www.gpo.gov/fdsys/pkg/FR-2016-12-05/pdf/2016-28986.pdf" TargetMode="External"/><Relationship Id="rId71" Type="http://schemas.openxmlformats.org/officeDocument/2006/relationships/hyperlink" Target="https://www.regulations.gov/document?D=VA-2016-VBA-0021-0295" TargetMode="External"/><Relationship Id="rId92" Type="http://schemas.openxmlformats.org/officeDocument/2006/relationships/hyperlink" Target="https://www.fda.gov/AboutFDA/ReportsManualsForms/Reports/EconomicAnalyses/ucm557203.htm" TargetMode="External"/><Relationship Id="rId2" Type="http://schemas.openxmlformats.org/officeDocument/2006/relationships/hyperlink" Target="https://www.gpo.gov/fdsys/pkg/FR-2016-12-28/pdf/2016-31195.pdf" TargetMode="External"/><Relationship Id="rId29" Type="http://schemas.openxmlformats.org/officeDocument/2006/relationships/hyperlink" Target="https://www.gpo.gov/fdsys/pkg/FR-2017-07-10/pdf/2017-14347.pdf" TargetMode="External"/><Relationship Id="rId24" Type="http://schemas.openxmlformats.org/officeDocument/2006/relationships/hyperlink" Target="https://www.gpo.gov/fdsys/pkg/FR-2016-11-15/pdf/2016-26668.pdf" TargetMode="External"/><Relationship Id="rId40" Type="http://schemas.openxmlformats.org/officeDocument/2006/relationships/hyperlink" Target="https://www.gpo.gov/fdsys/pkg/FR-2017-04-07/pdf/2017-06914.pdf" TargetMode="External"/><Relationship Id="rId45" Type="http://schemas.openxmlformats.org/officeDocument/2006/relationships/hyperlink" Target="https://www.gpo.gov/fdsys/pkg/FR-2016-10-24/pdf/2016-25328.pdf" TargetMode="External"/><Relationship Id="rId66" Type="http://schemas.openxmlformats.org/officeDocument/2006/relationships/hyperlink" Target="https://www.regulations.gov/document?D=EERE-2012-BT-STD-0045-0150" TargetMode="External"/><Relationship Id="rId87" Type="http://schemas.openxmlformats.org/officeDocument/2006/relationships/hyperlink" Target="https://www.gpo.gov/fdsys/pkg/FR-2016-10-21/pdf/2016-25105.pdf" TargetMode="External"/><Relationship Id="rId110" Type="http://schemas.openxmlformats.org/officeDocument/2006/relationships/hyperlink" Target="https://www.gpo.gov/fdsys/pkg/FR-2017-03-21/pdf/2017-05723.pdf" TargetMode="External"/><Relationship Id="rId115" Type="http://schemas.openxmlformats.org/officeDocument/2006/relationships/hyperlink" Target="hhttps://www.gpo.gov/fdsys/pkg/FR-2018-03-13/pdf/2018-05029.pdf" TargetMode="External"/><Relationship Id="rId61" Type="http://schemas.openxmlformats.org/officeDocument/2006/relationships/hyperlink" Target="https://www.regulations.gov/document?D=FNS-2011-0008-0125" TargetMode="External"/><Relationship Id="rId82" Type="http://schemas.openxmlformats.org/officeDocument/2006/relationships/hyperlink" Target="https://www.regulations.gov/document?D=ED-2015-OESE-0129-0002" TargetMode="External"/><Relationship Id="rId19" Type="http://schemas.openxmlformats.org/officeDocument/2006/relationships/hyperlink" Target="https://www.gpo.gov/fdsys/pkg/FR-2017-01-18/pdf/2016-31666.pdf" TargetMode="External"/><Relationship Id="rId14" Type="http://schemas.openxmlformats.org/officeDocument/2006/relationships/hyperlink" Target="https://www.gpo.gov/fdsys/pkg/FR-2016-10-28/pdf/2016-24759.pdf" TargetMode="External"/><Relationship Id="rId30" Type="http://schemas.openxmlformats.org/officeDocument/2006/relationships/hyperlink" Target="https://www.gpo.gov/fdsys/pkg/FR-2017-01-18/pdf/2017-00916.pdf" TargetMode="External"/><Relationship Id="rId35" Type="http://schemas.openxmlformats.org/officeDocument/2006/relationships/hyperlink" Target="https://www.gpo.gov/fdsys/pkg/FR-2017-01-19/pdf/2017-01058.pdf" TargetMode="External"/><Relationship Id="rId56" Type="http://schemas.openxmlformats.org/officeDocument/2006/relationships/hyperlink" Target="https://www.regulations.gov/document?D=BLM-2016-0001-9127" TargetMode="External"/><Relationship Id="rId77" Type="http://schemas.openxmlformats.org/officeDocument/2006/relationships/hyperlink" Target="https://www.regulations.gov/document?D=FMCSA-2007-27748-1291" TargetMode="External"/><Relationship Id="rId100" Type="http://schemas.openxmlformats.org/officeDocument/2006/relationships/hyperlink" Target="https://www.federalregister.gov/documents/2016/12/22/2016-30433/patient-protection-and-affordable-care-act-hhs-notice-of-benefit-and-payment-parameters-for-2018" TargetMode="External"/><Relationship Id="rId105" Type="http://schemas.openxmlformats.org/officeDocument/2006/relationships/hyperlink" Target="https://www.federalregister.gov/documents/2017/05/04/2017-08521/medicare-program-prospective-payment-system-and-consolidated-billing-for-skilled-nursing-facilities" TargetMode="External"/><Relationship Id="rId8" Type="http://schemas.openxmlformats.org/officeDocument/2006/relationships/hyperlink" Target="https://www.gpo.gov/fdsys/pkg/FR-2017-01-19/pdf/2017-01044.pdf" TargetMode="External"/><Relationship Id="rId51" Type="http://schemas.openxmlformats.org/officeDocument/2006/relationships/hyperlink" Target="https://www.gpo.gov/fdsys/pkg/FR-2016-12-08/pdf/2016-28012.pdf" TargetMode="External"/><Relationship Id="rId72" Type="http://schemas.openxmlformats.org/officeDocument/2006/relationships/hyperlink" Target="https://www.regulations.gov/document?D=OSHA-2007-0072-0394" TargetMode="External"/><Relationship Id="rId93" Type="http://schemas.openxmlformats.org/officeDocument/2006/relationships/hyperlink" Target="https://www.federalregister.gov/documents/2016/10/19/2016-24908/onc-health-it-certification-program-enhanced-oversight-and-accountability" TargetMode="External"/><Relationship Id="rId98" Type="http://schemas.openxmlformats.org/officeDocument/2006/relationships/hyperlink" Target="https://www.federalregister.gov/documents/2016/11/30/2016-27844/medicaid-and-childrens-health-insurance-programs-eligibility-notices-fair-hearing-and-appeal" TargetMode="External"/><Relationship Id="rId121" Type="http://schemas.openxmlformats.org/officeDocument/2006/relationships/hyperlink" Target="https://www.federalregister.gov/documents/2020/01/10/2019-26350/energy-conservation-program-energy-conservation-standards-for-portable-air-conditioners" TargetMode="External"/><Relationship Id="rId3" Type="http://schemas.openxmlformats.org/officeDocument/2006/relationships/hyperlink" Target="https://www.gpo.gov/fdsys/pkg/FR-2017-11-08/pdf/R1-2017-23590.pdf" TargetMode="External"/><Relationship Id="rId25" Type="http://schemas.openxmlformats.org/officeDocument/2006/relationships/hyperlink" Target="https://www.gpo.gov/fdsys/pkg/FR-2016-11-30/pdf/2016-27844.pdf" TargetMode="External"/><Relationship Id="rId46" Type="http://schemas.openxmlformats.org/officeDocument/2006/relationships/hyperlink" Target="https://www.gpo.gov/fdsys/pkg/FR-2016-11-18/pdf/2016-27540.pdf" TargetMode="External"/><Relationship Id="rId67" Type="http://schemas.openxmlformats.org/officeDocument/2006/relationships/hyperlink" Target="https://www.regulations.gov/document?D=EERE-2014-BT-STD-0048-0102" TargetMode="External"/><Relationship Id="rId116" Type="http://schemas.openxmlformats.org/officeDocument/2006/relationships/hyperlink" Target="https://www.gpo.gov/fdsys/pkg/FR-2017-02-06/pdf/2017-02400.pdf" TargetMode="External"/><Relationship Id="rId20" Type="http://schemas.openxmlformats.org/officeDocument/2006/relationships/hyperlink" Target="https://www.gpo.gov/fdsys/pkg/FR-2017-07-10/pdf/2017-14079.pdf" TargetMode="External"/><Relationship Id="rId41" Type="http://schemas.openxmlformats.org/officeDocument/2006/relationships/hyperlink" Target="https://www.gpo.gov/fdsys/pkg/FR-2017-01-06/pdf/2016-30663.pdf" TargetMode="External"/><Relationship Id="rId62" Type="http://schemas.openxmlformats.org/officeDocument/2006/relationships/hyperlink" Target="https://www.ams.usda.gov/sites/default/files/media/OLPPSupplementalDocAnalysis.pdf" TargetMode="External"/><Relationship Id="rId83" Type="http://schemas.openxmlformats.org/officeDocument/2006/relationships/hyperlink" Target="https://www.regulations.gov/document?D=ATBCB-2015-0002-0143" TargetMode="External"/><Relationship Id="rId88" Type="http://schemas.openxmlformats.org/officeDocument/2006/relationships/hyperlink" Target="https://www.gpo.gov/fdsys/pkg/FR-2017-10-05/pdf/2017-21485.pdf" TargetMode="External"/><Relationship Id="rId111" Type="http://schemas.openxmlformats.org/officeDocument/2006/relationships/hyperlink" Target="https://www.gpo.gov/fdsys/pkg/FR-2017-07-07/pdf/2017-12126.pdf" TargetMode="External"/><Relationship Id="rId15" Type="http://schemas.openxmlformats.org/officeDocument/2006/relationships/hyperlink" Target="https://www.gpo.gov/fdsys/pkg/FR-2017-01-19/pdf/2017-00474.pdf" TargetMode="External"/><Relationship Id="rId36" Type="http://schemas.openxmlformats.org/officeDocument/2006/relationships/hyperlink" Target="https://www.gpo.gov/fdsys/pkg/FR-2017-05-30/pdf/2017-11042.pdf" TargetMode="External"/><Relationship Id="rId57" Type="http://schemas.openxmlformats.org/officeDocument/2006/relationships/hyperlink" Target="https://www.regulations.gov/document?D=EPA-HQ-OEM-2015-0725-0734" TargetMode="External"/><Relationship Id="rId106" Type="http://schemas.openxmlformats.org/officeDocument/2006/relationships/hyperlink" Target="https://www.federalregister.gov/documents/2017/08/04/2017-16294/medicare-program-fy-2018-hospice-wage-index-and-payment-rate-update-and-hospice-quality-reporting" TargetMode="External"/><Relationship Id="rId10" Type="http://schemas.openxmlformats.org/officeDocument/2006/relationships/hyperlink" Target="https://www.gpo.gov/fdsys/pkg/FR-2017-01-19/pdf/2017-00910.pdf" TargetMode="External"/><Relationship Id="rId31" Type="http://schemas.openxmlformats.org/officeDocument/2006/relationships/hyperlink" Target="https://www.gpo.gov/fdsys/pkg/FR-2017-04-18/pdf/2017-07712.pdf" TargetMode="External"/><Relationship Id="rId52" Type="http://schemas.openxmlformats.org/officeDocument/2006/relationships/hyperlink" Target="https://www.gpo.gov/fdsys/pkg/FR-2017-01-18/pdf/2017-00681.pdf" TargetMode="External"/><Relationship Id="rId73" Type="http://schemas.openxmlformats.org/officeDocument/2006/relationships/hyperlink" Target="https://www.regulations.gov/document?D=OSHA-H005C-2006-0870-2043" TargetMode="External"/><Relationship Id="rId78" Type="http://schemas.openxmlformats.org/officeDocument/2006/relationships/hyperlink" Target="https://www.regulations.gov/document?D=FHWA-2013-0053-0223" TargetMode="External"/><Relationship Id="rId94" Type="http://schemas.openxmlformats.org/officeDocument/2006/relationships/hyperlink" Target="https://www.federalregister.gov/documents/2016/11/04/2016-25240/medicare-program-merit-based-incentive-payment-system-mips-and-alternative-payment-model-apm" TargetMode="External"/><Relationship Id="rId99" Type="http://schemas.openxmlformats.org/officeDocument/2006/relationships/hyperlink" Target="https://www.federalregister.gov/documents/2016/12/14/2016-30016/medicare-program-conditions-for-coverage-for-end-stage-renal-disease-facilities-third-party-payment" TargetMode="External"/><Relationship Id="rId101" Type="http://schemas.openxmlformats.org/officeDocument/2006/relationships/hyperlink" Target="https://www.federalregister.gov/documents/2017/01/03/2016-30746/medicare-program-advancing-care-coordination-through-episode-payment-models-epms-cardiac" TargetMode="External"/><Relationship Id="rId122" Type="http://schemas.openxmlformats.org/officeDocument/2006/relationships/hyperlink" Target="https://www.federalregister.gov/documents/2020/01/10/2019-26354/energy-conservation-program-energy-conservation-standards-for-uninterruptible-power-supplies"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4"/>
  <sheetViews>
    <sheetView tabSelected="1" workbookViewId="0">
      <selection activeCell="A16" sqref="A16"/>
    </sheetView>
  </sheetViews>
  <sheetFormatPr defaultColWidth="9.08984375" defaultRowHeight="14.5" x14ac:dyDescent="0.35"/>
  <cols>
    <col min="1" max="1" width="29.81640625" style="24" customWidth="1"/>
    <col min="2" max="16384" width="9.08984375" style="24"/>
  </cols>
  <sheetData>
    <row r="1" spans="1:2" x14ac:dyDescent="0.35">
      <c r="A1" s="24" t="s">
        <v>541</v>
      </c>
    </row>
    <row r="3" spans="1:2" x14ac:dyDescent="0.35">
      <c r="A3" s="48" t="s">
        <v>311</v>
      </c>
      <c r="B3" s="48" t="s">
        <v>312</v>
      </c>
    </row>
    <row r="4" spans="1:2" x14ac:dyDescent="0.35">
      <c r="A4" s="24" t="s">
        <v>313</v>
      </c>
      <c r="B4" s="24" t="s">
        <v>282</v>
      </c>
    </row>
    <row r="5" spans="1:2" x14ac:dyDescent="0.35">
      <c r="A5" s="24" t="s">
        <v>314</v>
      </c>
      <c r="B5" s="24" t="s">
        <v>543</v>
      </c>
    </row>
    <row r="6" spans="1:2" x14ac:dyDescent="0.35">
      <c r="A6" s="24" t="s">
        <v>315</v>
      </c>
      <c r="B6" s="24" t="s">
        <v>505</v>
      </c>
    </row>
    <row r="7" spans="1:2" x14ac:dyDescent="0.35">
      <c r="A7" s="24" t="s">
        <v>316</v>
      </c>
      <c r="B7" s="24" t="s">
        <v>542</v>
      </c>
    </row>
    <row r="8" spans="1:2" x14ac:dyDescent="0.35">
      <c r="A8" s="24" t="s">
        <v>317</v>
      </c>
      <c r="B8" s="24" t="s">
        <v>507</v>
      </c>
    </row>
    <row r="9" spans="1:2" x14ac:dyDescent="0.35">
      <c r="A9" s="24" t="s">
        <v>318</v>
      </c>
      <c r="B9" s="24" t="s">
        <v>497</v>
      </c>
    </row>
    <row r="10" spans="1:2" x14ac:dyDescent="0.35">
      <c r="A10" s="24" t="s">
        <v>319</v>
      </c>
      <c r="B10" s="24" t="s">
        <v>508</v>
      </c>
    </row>
    <row r="11" spans="1:2" x14ac:dyDescent="0.35">
      <c r="A11" s="24" t="s">
        <v>510</v>
      </c>
      <c r="B11" s="24" t="s">
        <v>511</v>
      </c>
    </row>
    <row r="12" spans="1:2" x14ac:dyDescent="0.35">
      <c r="A12" s="24" t="s">
        <v>320</v>
      </c>
      <c r="B12" s="24" t="s">
        <v>323</v>
      </c>
    </row>
    <row r="13" spans="1:2" x14ac:dyDescent="0.35">
      <c r="A13" s="24" t="s">
        <v>321</v>
      </c>
      <c r="B13" s="24" t="s">
        <v>322</v>
      </c>
    </row>
    <row r="14" spans="1:2" x14ac:dyDescent="0.35">
      <c r="A14" s="24" t="s">
        <v>373</v>
      </c>
      <c r="B14" s="24" t="s">
        <v>374</v>
      </c>
    </row>
  </sheetData>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Z63"/>
  <sheetViews>
    <sheetView zoomScale="93" zoomScaleNormal="93" workbookViewId="0">
      <pane xSplit="4" ySplit="3" topLeftCell="F15" activePane="bottomRight" state="frozen"/>
      <selection pane="topRight" activeCell="E1" sqref="E1"/>
      <selection pane="bottomLeft" activeCell="A2" sqref="A2"/>
      <selection pane="bottomRight" activeCell="G15" sqref="G15"/>
    </sheetView>
  </sheetViews>
  <sheetFormatPr defaultRowHeight="13" x14ac:dyDescent="0.25"/>
  <cols>
    <col min="1" max="1" width="11.36328125" style="4" bestFit="1" customWidth="1"/>
    <col min="2" max="2" width="12.6328125" style="4" bestFit="1" customWidth="1"/>
    <col min="3" max="3" width="10.08984375" style="4" bestFit="1" customWidth="1"/>
    <col min="4" max="4" width="27.453125" style="10" customWidth="1"/>
    <col min="5" max="5" width="60.08984375" style="9" customWidth="1"/>
    <col min="6" max="6" width="22.36328125" style="64" bestFit="1" customWidth="1"/>
    <col min="7" max="7" width="60.08984375" style="60" customWidth="1"/>
    <col min="8" max="8" width="9.08984375" style="8"/>
    <col min="9" max="11" width="9.453125" style="8" bestFit="1" customWidth="1"/>
    <col min="12" max="12" width="9.08984375" style="8"/>
    <col min="13" max="15" width="9.453125" style="8" bestFit="1" customWidth="1"/>
    <col min="16" max="16" width="9.08984375" style="8"/>
    <col min="17" max="19" width="9.453125" style="8" bestFit="1" customWidth="1"/>
    <col min="20" max="20" width="9.08984375" style="8"/>
    <col min="21" max="23" width="9.453125" style="8" bestFit="1" customWidth="1"/>
    <col min="24" max="24" width="9.08984375" style="8"/>
    <col min="25" max="25" width="10.08984375" style="8" bestFit="1" customWidth="1"/>
    <col min="26" max="27" width="9.453125" style="8" bestFit="1" customWidth="1"/>
    <col min="28" max="28" width="9.08984375" style="8"/>
    <col min="29" max="29" width="10.08984375" style="8" bestFit="1" customWidth="1"/>
    <col min="30" max="31" width="9.453125" style="8" bestFit="1" customWidth="1"/>
    <col min="32" max="32" width="9.08984375" style="8"/>
    <col min="33" max="35" width="9.453125" style="8" bestFit="1" customWidth="1"/>
    <col min="36" max="36" width="9.08984375" style="8"/>
    <col min="37" max="39" width="9.453125" style="8" bestFit="1" customWidth="1"/>
    <col min="40" max="40" width="9.08984375" style="8"/>
    <col min="41" max="104" width="9.08984375" style="6"/>
  </cols>
  <sheetData>
    <row r="1" spans="1:104" s="15" customFormat="1" x14ac:dyDescent="0.25">
      <c r="A1" s="57" t="s">
        <v>375</v>
      </c>
      <c r="B1" s="58"/>
      <c r="C1" s="58"/>
      <c r="D1" s="59"/>
      <c r="E1" s="12"/>
      <c r="F1" s="60"/>
      <c r="G1" s="60"/>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3"/>
      <c r="CI1" s="13"/>
      <c r="CJ1" s="13"/>
      <c r="CK1" s="13"/>
      <c r="CL1" s="13"/>
      <c r="CM1" s="13"/>
      <c r="CN1" s="13"/>
      <c r="CO1" s="13"/>
      <c r="CP1" s="13"/>
      <c r="CQ1" s="13"/>
      <c r="CR1" s="13"/>
      <c r="CS1" s="13"/>
      <c r="CT1" s="13"/>
      <c r="CU1" s="13"/>
      <c r="CV1" s="13"/>
      <c r="CW1" s="13"/>
      <c r="CX1" s="13"/>
      <c r="CY1" s="13"/>
      <c r="CZ1" s="13"/>
    </row>
    <row r="2" spans="1:104" s="15" customFormat="1" x14ac:dyDescent="0.25">
      <c r="A2" s="58"/>
      <c r="B2" s="58"/>
      <c r="C2" s="58"/>
      <c r="D2" s="59"/>
      <c r="E2" s="12"/>
      <c r="F2" s="60"/>
      <c r="G2" s="60"/>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c r="BX2" s="13"/>
      <c r="BY2" s="13"/>
      <c r="BZ2" s="13"/>
      <c r="CA2" s="13"/>
      <c r="CB2" s="13"/>
      <c r="CC2" s="13"/>
      <c r="CD2" s="13"/>
      <c r="CE2" s="13"/>
      <c r="CF2" s="13"/>
      <c r="CG2" s="13"/>
      <c r="CH2" s="13"/>
      <c r="CI2" s="13"/>
      <c r="CJ2" s="13"/>
      <c r="CK2" s="13"/>
      <c r="CL2" s="13"/>
      <c r="CM2" s="13"/>
      <c r="CN2" s="13"/>
      <c r="CO2" s="13"/>
      <c r="CP2" s="13"/>
      <c r="CQ2" s="13"/>
      <c r="CR2" s="13"/>
      <c r="CS2" s="13"/>
      <c r="CT2" s="13"/>
      <c r="CU2" s="13"/>
      <c r="CV2" s="13"/>
      <c r="CW2" s="13"/>
      <c r="CX2" s="13"/>
      <c r="CY2" s="13"/>
      <c r="CZ2" s="13"/>
    </row>
    <row r="3" spans="1:104" s="1" customFormat="1" ht="63.75" customHeight="1" x14ac:dyDescent="0.25">
      <c r="A3" s="2" t="s">
        <v>38</v>
      </c>
      <c r="B3" s="2" t="s">
        <v>124</v>
      </c>
      <c r="C3" s="2" t="s">
        <v>176</v>
      </c>
      <c r="D3" s="2" t="s">
        <v>115</v>
      </c>
      <c r="E3" s="2" t="s">
        <v>310</v>
      </c>
      <c r="F3" s="61" t="s">
        <v>376</v>
      </c>
      <c r="G3" s="62" t="s">
        <v>371</v>
      </c>
      <c r="H3" s="5" t="s">
        <v>81</v>
      </c>
      <c r="I3" s="5" t="s">
        <v>97</v>
      </c>
      <c r="J3" s="5" t="s">
        <v>3</v>
      </c>
      <c r="K3" s="5" t="s">
        <v>113</v>
      </c>
      <c r="L3" s="5" t="s">
        <v>87</v>
      </c>
      <c r="M3" s="5" t="s">
        <v>101</v>
      </c>
      <c r="N3" s="5" t="s">
        <v>0</v>
      </c>
      <c r="O3" s="5" t="s">
        <v>108</v>
      </c>
      <c r="P3" s="5" t="s">
        <v>82</v>
      </c>
      <c r="Q3" s="5" t="s">
        <v>9</v>
      </c>
      <c r="R3" s="5" t="s">
        <v>1</v>
      </c>
      <c r="S3" s="5" t="s">
        <v>56</v>
      </c>
      <c r="T3" s="5" t="s">
        <v>77</v>
      </c>
      <c r="U3" s="5" t="s">
        <v>11</v>
      </c>
      <c r="V3" s="5" t="s">
        <v>5</v>
      </c>
      <c r="W3" s="5" t="s">
        <v>51</v>
      </c>
      <c r="X3" s="5" t="s">
        <v>94</v>
      </c>
      <c r="Y3" s="5" t="s">
        <v>128</v>
      </c>
      <c r="Z3" s="5" t="s">
        <v>20</v>
      </c>
      <c r="AA3" s="5" t="s">
        <v>85</v>
      </c>
      <c r="AB3" s="5" t="s">
        <v>90</v>
      </c>
      <c r="AC3" s="5" t="s">
        <v>134</v>
      </c>
      <c r="AD3" s="5" t="s">
        <v>23</v>
      </c>
      <c r="AE3" s="5" t="s">
        <v>79</v>
      </c>
      <c r="AF3" s="5" t="s">
        <v>21</v>
      </c>
      <c r="AG3" s="5" t="s">
        <v>119</v>
      </c>
      <c r="AH3" s="5" t="s">
        <v>93</v>
      </c>
      <c r="AI3" s="5" t="s">
        <v>27</v>
      </c>
      <c r="AJ3" s="5" t="s">
        <v>26</v>
      </c>
      <c r="AK3" s="5" t="s">
        <v>114</v>
      </c>
      <c r="AL3" s="5" t="s">
        <v>89</v>
      </c>
      <c r="AM3" s="5" t="s">
        <v>29</v>
      </c>
      <c r="AN3" s="16"/>
      <c r="AO3" s="19" t="s">
        <v>212</v>
      </c>
      <c r="AP3" s="19" t="s">
        <v>213</v>
      </c>
      <c r="AQ3" s="19" t="s">
        <v>214</v>
      </c>
      <c r="AR3" s="19" t="s">
        <v>215</v>
      </c>
      <c r="AS3" s="19" t="s">
        <v>216</v>
      </c>
      <c r="AT3" s="19" t="s">
        <v>217</v>
      </c>
      <c r="AU3" s="19" t="s">
        <v>218</v>
      </c>
      <c r="AV3" s="19" t="s">
        <v>219</v>
      </c>
      <c r="AW3" s="19" t="s">
        <v>220</v>
      </c>
      <c r="AX3" s="19" t="s">
        <v>221</v>
      </c>
      <c r="AY3" s="19" t="s">
        <v>222</v>
      </c>
      <c r="AZ3" s="19" t="s">
        <v>223</v>
      </c>
      <c r="BA3" s="19" t="s">
        <v>224</v>
      </c>
      <c r="BB3" s="19" t="s">
        <v>225</v>
      </c>
      <c r="BC3" s="19" t="s">
        <v>226</v>
      </c>
      <c r="BD3" s="19" t="s">
        <v>227</v>
      </c>
      <c r="BE3" s="19" t="s">
        <v>228</v>
      </c>
      <c r="BF3" s="19" t="s">
        <v>229</v>
      </c>
      <c r="BG3" s="19" t="s">
        <v>230</v>
      </c>
      <c r="BH3" s="19" t="s">
        <v>231</v>
      </c>
      <c r="BI3" s="19" t="s">
        <v>232</v>
      </c>
      <c r="BJ3" s="19" t="s">
        <v>233</v>
      </c>
      <c r="BK3" s="19" t="s">
        <v>234</v>
      </c>
      <c r="BL3" s="19" t="s">
        <v>235</v>
      </c>
      <c r="BM3" s="19" t="s">
        <v>236</v>
      </c>
      <c r="BN3" s="19" t="s">
        <v>237</v>
      </c>
      <c r="BO3" s="19" t="s">
        <v>238</v>
      </c>
      <c r="BP3" s="19" t="s">
        <v>239</v>
      </c>
      <c r="BQ3" s="19" t="s">
        <v>240</v>
      </c>
      <c r="BR3" s="19" t="s">
        <v>241</v>
      </c>
      <c r="BS3" s="19" t="s">
        <v>242</v>
      </c>
      <c r="BT3" s="19" t="s">
        <v>243</v>
      </c>
      <c r="BU3" s="6"/>
      <c r="BV3" s="19" t="s">
        <v>244</v>
      </c>
      <c r="BW3" s="19" t="s">
        <v>245</v>
      </c>
      <c r="BX3" s="19" t="s">
        <v>246</v>
      </c>
      <c r="BY3" s="19"/>
      <c r="BZ3" s="19" t="s">
        <v>247</v>
      </c>
      <c r="CA3" s="19" t="s">
        <v>248</v>
      </c>
      <c r="CB3" s="19" t="s">
        <v>249</v>
      </c>
      <c r="CC3" s="19"/>
      <c r="CD3" s="19" t="s">
        <v>250</v>
      </c>
      <c r="CE3" s="19" t="s">
        <v>251</v>
      </c>
      <c r="CF3" s="19" t="s">
        <v>252</v>
      </c>
      <c r="CG3" s="19"/>
      <c r="CH3" s="19" t="s">
        <v>253</v>
      </c>
      <c r="CI3" s="19" t="s">
        <v>254</v>
      </c>
      <c r="CJ3" s="19" t="s">
        <v>255</v>
      </c>
      <c r="CK3" s="19"/>
      <c r="CL3" s="19" t="s">
        <v>256</v>
      </c>
      <c r="CM3" s="19" t="s">
        <v>257</v>
      </c>
      <c r="CN3" s="19" t="s">
        <v>258</v>
      </c>
      <c r="CO3" s="19"/>
      <c r="CP3" s="19" t="s">
        <v>259</v>
      </c>
      <c r="CQ3" s="19" t="s">
        <v>260</v>
      </c>
      <c r="CR3" s="19" t="s">
        <v>261</v>
      </c>
      <c r="CS3" s="19"/>
      <c r="CT3" s="19" t="s">
        <v>262</v>
      </c>
      <c r="CU3" s="19" t="s">
        <v>263</v>
      </c>
      <c r="CV3" s="19" t="s">
        <v>264</v>
      </c>
      <c r="CW3" s="19"/>
      <c r="CX3" s="19" t="s">
        <v>265</v>
      </c>
      <c r="CY3" s="19" t="s">
        <v>266</v>
      </c>
      <c r="CZ3" s="19" t="s">
        <v>267</v>
      </c>
    </row>
    <row r="4" spans="1:104" ht="26" x14ac:dyDescent="0.25">
      <c r="A4" s="3" t="s">
        <v>43</v>
      </c>
      <c r="B4" s="3" t="s">
        <v>143</v>
      </c>
      <c r="C4" s="3" t="s">
        <v>168</v>
      </c>
      <c r="D4" s="9" t="s">
        <v>149</v>
      </c>
      <c r="E4" s="56" t="s">
        <v>452</v>
      </c>
      <c r="F4" s="63" t="s">
        <v>377</v>
      </c>
      <c r="G4" s="63" t="s">
        <v>453</v>
      </c>
      <c r="H4" s="6"/>
      <c r="I4" s="6"/>
      <c r="J4" s="6"/>
      <c r="K4" s="6"/>
      <c r="L4" s="6"/>
      <c r="M4" s="6"/>
      <c r="N4" s="6"/>
      <c r="O4" s="6"/>
      <c r="P4" s="69">
        <v>2017</v>
      </c>
      <c r="Q4" s="7">
        <v>3.18</v>
      </c>
      <c r="R4" s="6"/>
      <c r="S4" s="6"/>
      <c r="T4" s="69">
        <v>2017</v>
      </c>
      <c r="U4" s="7">
        <v>3.2</v>
      </c>
      <c r="V4" s="6"/>
      <c r="W4" s="6"/>
      <c r="X4" s="6"/>
      <c r="Y4" s="6"/>
      <c r="Z4" s="6"/>
      <c r="AA4" s="6"/>
      <c r="AB4" s="6"/>
      <c r="AC4" s="6"/>
      <c r="AD4" s="6"/>
      <c r="AE4" s="6"/>
      <c r="AF4" s="6"/>
      <c r="AG4" s="6"/>
      <c r="AH4" s="6"/>
      <c r="AI4" s="6"/>
      <c r="AJ4" s="6"/>
      <c r="AK4" s="6"/>
      <c r="AL4" s="6"/>
      <c r="AM4" s="6"/>
      <c r="AO4" s="6" t="str">
        <f>IF(H4="","",VLOOKUP(H4,Inflation!$A$2:'Inflation'!$B$21,2))</f>
        <v/>
      </c>
      <c r="AP4" s="6" t="str">
        <f>IF(I4="","",I4*(Inflation!$B$2/AO4))</f>
        <v/>
      </c>
      <c r="AQ4" s="6" t="str">
        <f>IF(J4="","",J4*(Inflation!$B$2/AO4))</f>
        <v/>
      </c>
      <c r="AR4" s="6" t="str">
        <f>IF(K4="","",K4*(Inflation!$B$2/AO4))</f>
        <v/>
      </c>
      <c r="AS4" s="6" t="str">
        <f>IF(L4="","",VLOOKUP(L4,Inflation!$A$2:'Inflation'!$B$21,2))</f>
        <v/>
      </c>
      <c r="AT4" s="6" t="str">
        <f>IF(M4="","",M4*(Inflation!$B$2/AS4))</f>
        <v/>
      </c>
      <c r="AU4" s="6" t="str">
        <f>IF(N4="","",N4*(Inflation!$B$2/AS4))</f>
        <v/>
      </c>
      <c r="AV4" s="6" t="str">
        <f>IF(O4="","",O4*(Inflation!$B$2/AS4))</f>
        <v/>
      </c>
      <c r="AW4" s="6">
        <f>IF(P4="","",VLOOKUP(P4,Inflation!$A$2:'Inflation'!$B$21,2))</f>
        <v>107.94799999999999</v>
      </c>
      <c r="AX4" s="6">
        <f>IF(Q4="","",Q4*(Inflation!$B$2/AW4))</f>
        <v>2.3505039463445367</v>
      </c>
      <c r="AY4" s="6" t="str">
        <f>IF(R4="","",R4*(Inflation!$B$2/AW4))</f>
        <v/>
      </c>
      <c r="AZ4" s="6" t="str">
        <f>IF(S4="","",S4*(Inflation!$B$2/AW4))</f>
        <v/>
      </c>
      <c r="BA4" s="6">
        <f>IF(T4="","",VLOOKUP(T4,Inflation!$A$2:'Inflation'!$B$21,2))</f>
        <v>107.94799999999999</v>
      </c>
      <c r="BB4" s="6">
        <f>IF(U4="","",U4*(Inflation!$B$2/BA4))</f>
        <v>2.3652869900322382</v>
      </c>
      <c r="BC4" s="6" t="str">
        <f>IF(V4="","",V4*(Inflation!$B$2/BA4))</f>
        <v/>
      </c>
      <c r="BD4" s="6" t="str">
        <f>IF(W4="","",W4*(Inflation!$B$2/BA4))</f>
        <v/>
      </c>
      <c r="BE4" s="6" t="str">
        <f>IF(X4="","",VLOOKUP(X4,Inflation!$A$2:'Inflation'!$B$21,2))</f>
        <v/>
      </c>
      <c r="BF4" s="6" t="str">
        <f>IF(Y4="","",Y4*(Inflation!$B$2/BE4))</f>
        <v/>
      </c>
      <c r="BG4" s="6" t="str">
        <f>IF(Z4="","",Z4*(Inflation!$B$2/BE4))</f>
        <v/>
      </c>
      <c r="BH4" s="6" t="str">
        <f>IF(AA4="","",AA4*(Inflation!$B$2/BE4))</f>
        <v/>
      </c>
      <c r="BI4" s="6" t="str">
        <f>IF(AB4="","",VLOOKUP(AB4,Inflation!$A$2:'Inflation'!$B$21,2))</f>
        <v/>
      </c>
      <c r="BJ4" s="6" t="str">
        <f>IF(AC4="","",AC4*(Inflation!$B$2/BI4))</f>
        <v/>
      </c>
      <c r="BK4" s="6" t="str">
        <f>IF(AD4="","",AD4*(Inflation!$B$2/BI4))</f>
        <v/>
      </c>
      <c r="BL4" s="6" t="str">
        <f>IF(AE4="","",AE4*(Inflation!$B$2/BI4))</f>
        <v/>
      </c>
      <c r="BM4" s="6" t="str">
        <f>IF(AF4="","",VLOOKUP(AF4,Inflation!$A$2:'Inflation'!$B$21,2))</f>
        <v/>
      </c>
      <c r="BN4" s="6" t="str">
        <f>IF(AG4="","",AG4*(Inflation!$B$2/BM4))</f>
        <v/>
      </c>
      <c r="BO4" s="6" t="str">
        <f>IF(AH4="","",AH4*(Inflation!$B$2/BM4))</f>
        <v/>
      </c>
      <c r="BP4" s="6" t="str">
        <f>IF(AI4="","",AI4*(Inflation!$B$2/BM4))</f>
        <v/>
      </c>
      <c r="BQ4" s="6" t="str">
        <f>IF(AJ4="","",VLOOKUP(AJ4,Inflation!$A$2:'Inflation'!$B$21,2))</f>
        <v/>
      </c>
      <c r="BR4" s="6" t="str">
        <f>IF(AK4="","",AK4*(Inflation!$B$2/BQ4))</f>
        <v/>
      </c>
      <c r="BS4" s="6" t="str">
        <f>IF(AL4="","",AL4*(Inflation!$B$2/BQ4))</f>
        <v/>
      </c>
      <c r="BT4" s="6" t="str">
        <f>IF(AM4="","",AM4*(Inflation!$B$2/BQ4))</f>
        <v/>
      </c>
      <c r="BV4" s="6" t="str">
        <f>IF(AP4="","",AP4*(Inflation!$B$17/Inflation!$B$2))</f>
        <v/>
      </c>
      <c r="BW4" s="6" t="str">
        <f>IF(AQ4="","",AQ4*(Inflation!$B$17/Inflation!$B$2))</f>
        <v/>
      </c>
      <c r="BX4" s="6" t="str">
        <f>IF(AR4="","",AR4*(Inflation!$B$17/Inflation!$B$2))</f>
        <v/>
      </c>
      <c r="BY4" s="6" t="str">
        <f>IF(AS4="","",AS4*(Inflation!$B$17/Inflation!$B$2))</f>
        <v/>
      </c>
      <c r="BZ4" s="6" t="str">
        <f>IF(AT4="","",AT4*(Inflation!$B$17/Inflation!$B$2))</f>
        <v/>
      </c>
      <c r="CA4" s="6" t="str">
        <f>IF(AU4="","",AU4*(Inflation!$B$17/Inflation!$B$2))</f>
        <v/>
      </c>
      <c r="CB4" s="6" t="str">
        <f>IF(AV4="","",AV4*(Inflation!$B$17/Inflation!$B$2))</f>
        <v/>
      </c>
      <c r="CC4" s="6">
        <f>IF(AW4="","",AW4*(Inflation!$B$17/Inflation!$B$2))</f>
        <v>143.31960621631782</v>
      </c>
      <c r="CD4" s="6">
        <f>IF(AX4="","",AX4*(Inflation!$B$17/Inflation!$B$2))</f>
        <v>3.1206997813762185</v>
      </c>
      <c r="CE4" s="6" t="str">
        <f>IF(AY4="","",AY4*(Inflation!$B$17/Inflation!$B$2))</f>
        <v/>
      </c>
      <c r="CF4" s="6" t="str">
        <f>IF(AZ4="","",AZ4*(Inflation!$B$17/Inflation!$B$2))</f>
        <v/>
      </c>
      <c r="CG4" s="6">
        <f>IF(BA4="","",BA4*(Inflation!$B$17/Inflation!$B$2))</f>
        <v>143.31960621631782</v>
      </c>
      <c r="CH4" s="6">
        <f>IF(BB4="","",BB4*(Inflation!$B$17/Inflation!$B$2))</f>
        <v>3.1403268240263835</v>
      </c>
      <c r="CI4" s="6" t="str">
        <f>IF(BC4="","",BC4*(Inflation!$B$17/Inflation!$B$2))</f>
        <v/>
      </c>
      <c r="CJ4" s="6" t="str">
        <f>IF(BD4="","",BD4*(Inflation!$B$17/Inflation!$B$2))</f>
        <v/>
      </c>
      <c r="CK4" s="6" t="str">
        <f>IF(BE4="","",BE4*(Inflation!$B$17/Inflation!$B$2))</f>
        <v/>
      </c>
      <c r="CL4" s="6" t="str">
        <f>IF(BF4="","",BF4*(Inflation!$B$17/Inflation!$B$2))</f>
        <v/>
      </c>
      <c r="CM4" s="6" t="str">
        <f>IF(BG4="","",BG4*(Inflation!$B$17/Inflation!$B$2))</f>
        <v/>
      </c>
      <c r="CN4" s="6" t="str">
        <f>IF(BH4="","",BH4*(Inflation!$B$17/Inflation!$B$2))</f>
        <v/>
      </c>
      <c r="CO4" s="6" t="str">
        <f>IF(BI4="","",BI4*(Inflation!$B$17/Inflation!$B$2))</f>
        <v/>
      </c>
      <c r="CP4" s="6" t="str">
        <f>IF(BJ4="","",BJ4*(Inflation!$B$17/Inflation!$B$2))</f>
        <v/>
      </c>
      <c r="CQ4" s="6" t="str">
        <f>IF(BK4="","",BK4*(Inflation!$B$17/Inflation!$B$2))</f>
        <v/>
      </c>
      <c r="CR4" s="6" t="str">
        <f>IF(BL4="","",BL4*(Inflation!$B$17/Inflation!$B$2))</f>
        <v/>
      </c>
      <c r="CS4" s="6" t="str">
        <f>IF(BM4="","",BM4*(Inflation!$B$17/Inflation!$B$2))</f>
        <v/>
      </c>
      <c r="CT4" s="6" t="str">
        <f>IF(BN4="","",BN4*(Inflation!$B$17/Inflation!$B$2))</f>
        <v/>
      </c>
      <c r="CU4" s="6" t="str">
        <f>IF(BO4="","",BO4*(Inflation!$B$17/Inflation!$B$2))</f>
        <v/>
      </c>
      <c r="CV4" s="6" t="str">
        <f>IF(BP4="","",BP4*(Inflation!$B$17/Inflation!$B$2))</f>
        <v/>
      </c>
      <c r="CW4" s="6" t="str">
        <f>IF(BQ4="","",BQ4*(Inflation!$B$17/Inflation!$B$2))</f>
        <v/>
      </c>
      <c r="CX4" s="6" t="str">
        <f>IF(BR4="","",BR4*(Inflation!$B$17/Inflation!$B$2))</f>
        <v/>
      </c>
      <c r="CY4" s="6" t="str">
        <f>IF(BS4="","",BS4*(Inflation!$B$17/Inflation!$B$2))</f>
        <v/>
      </c>
      <c r="CZ4" s="6" t="str">
        <f>IF(BT4="","",BT4*(Inflation!$B$17/Inflation!$B$2))</f>
        <v/>
      </c>
    </row>
    <row r="5" spans="1:104" ht="39" x14ac:dyDescent="0.25">
      <c r="A5" s="3" t="s">
        <v>43</v>
      </c>
      <c r="B5" s="3" t="s">
        <v>122</v>
      </c>
      <c r="C5" s="3" t="s">
        <v>139</v>
      </c>
      <c r="D5" s="9" t="s">
        <v>155</v>
      </c>
      <c r="E5" s="12" t="s">
        <v>191</v>
      </c>
      <c r="F5" s="63" t="s">
        <v>378</v>
      </c>
      <c r="G5" s="63" t="s">
        <v>454</v>
      </c>
      <c r="H5" s="6"/>
      <c r="I5" s="6"/>
      <c r="J5" s="6"/>
      <c r="K5" s="6"/>
      <c r="L5" s="6"/>
      <c r="M5" s="6"/>
      <c r="N5" s="6"/>
      <c r="O5" s="6"/>
      <c r="P5" s="69">
        <v>2017</v>
      </c>
      <c r="Q5" s="7">
        <v>9.84</v>
      </c>
      <c r="R5" s="7">
        <v>8.9</v>
      </c>
      <c r="S5" s="7">
        <v>11.3</v>
      </c>
      <c r="T5" s="69">
        <v>2017</v>
      </c>
      <c r="U5" s="7">
        <v>9.8699999999999992</v>
      </c>
      <c r="V5" s="7">
        <v>8.9</v>
      </c>
      <c r="W5" s="7">
        <v>11.4</v>
      </c>
      <c r="X5" s="69">
        <v>2017</v>
      </c>
      <c r="Y5" s="6"/>
      <c r="Z5" s="7">
        <v>630</v>
      </c>
      <c r="AA5" s="7">
        <v>1782</v>
      </c>
      <c r="AB5" s="69">
        <v>2017</v>
      </c>
      <c r="AC5" s="6"/>
      <c r="AD5" s="7">
        <v>629</v>
      </c>
      <c r="AE5" s="7">
        <v>1796</v>
      </c>
      <c r="AF5" s="69">
        <v>2017</v>
      </c>
      <c r="AG5" s="6"/>
      <c r="AH5" s="7">
        <v>554</v>
      </c>
      <c r="AI5" s="7">
        <v>988</v>
      </c>
      <c r="AJ5" s="69">
        <v>2017</v>
      </c>
      <c r="AK5" s="6"/>
      <c r="AL5" s="7">
        <v>578</v>
      </c>
      <c r="AM5" s="7">
        <v>1024</v>
      </c>
      <c r="AO5" s="6" t="str">
        <f>IF(H5="","",VLOOKUP(H5,Inflation!$A$2:'Inflation'!$B$21,2))</f>
        <v/>
      </c>
      <c r="AP5" s="6" t="str">
        <f>IF(I5="","",I5*(Inflation!$B$2/AO5))</f>
        <v/>
      </c>
      <c r="AQ5" s="6" t="str">
        <f>IF(J5="","",J5*(Inflation!$B$2/AO5))</f>
        <v/>
      </c>
      <c r="AR5" s="6" t="str">
        <f>IF(K5="","",K5*(Inflation!$B$2/AO5))</f>
        <v/>
      </c>
      <c r="AS5" s="6" t="str">
        <f>IF(L5="","",VLOOKUP(L5,Inflation!$A$2:'Inflation'!$B$21,2))</f>
        <v/>
      </c>
      <c r="AT5" s="6" t="str">
        <f>IF(M5="","",M5*(Inflation!$B$2/AS5))</f>
        <v/>
      </c>
      <c r="AU5" s="6" t="str">
        <f>IF(N5="","",N5*(Inflation!$B$2/AS5))</f>
        <v/>
      </c>
      <c r="AV5" s="6" t="str">
        <f>IF(O5="","",O5*(Inflation!$B$2/AS5))</f>
        <v/>
      </c>
      <c r="AW5" s="6">
        <f>IF(P5="","",VLOOKUP(P5,Inflation!$A$2:'Inflation'!$B$21,2))</f>
        <v>107.94799999999999</v>
      </c>
      <c r="AX5" s="6">
        <f>IF(Q5="","",Q5*(Inflation!$B$2/AW5))</f>
        <v>7.2732574943491315</v>
      </c>
      <c r="AY5" s="6">
        <f>IF(R5="","",R5*(Inflation!$B$2/AW5))</f>
        <v>6.5784544410271621</v>
      </c>
      <c r="AZ5" s="6">
        <f>IF(S5="","",S5*(Inflation!$B$2/AW5))</f>
        <v>8.3524196835513411</v>
      </c>
      <c r="BA5" s="6">
        <f>IF(T5="","",VLOOKUP(T5,Inflation!$A$2:'Inflation'!$B$21,2))</f>
        <v>107.94799999999999</v>
      </c>
      <c r="BB5" s="6">
        <f>IF(U5="","",U5*(Inflation!$B$2/BA5))</f>
        <v>7.2954320598806834</v>
      </c>
      <c r="BC5" s="6">
        <f>IF(V5="","",V5*(Inflation!$B$2/BA5))</f>
        <v>6.5784544410271621</v>
      </c>
      <c r="BD5" s="6">
        <f>IF(W5="","",W5*(Inflation!$B$2/BA5))</f>
        <v>8.426334901989847</v>
      </c>
      <c r="BE5" s="6">
        <f>IF(X5="","",VLOOKUP(X5,Inflation!$A$2:'Inflation'!$B$21,2))</f>
        <v>107.94799999999999</v>
      </c>
      <c r="BF5" s="6" t="str">
        <f>IF(Y5="","",Y5*(Inflation!$B$2/BE5))</f>
        <v/>
      </c>
      <c r="BG5" s="6">
        <f>IF(Z5="","",Z5*(Inflation!$B$2/BE5))</f>
        <v>465.66587616259682</v>
      </c>
      <c r="BH5" s="6">
        <f>IF(AA5="","",AA5*(Inflation!$B$2/BE5))</f>
        <v>1317.1691925742025</v>
      </c>
      <c r="BI5" s="6">
        <f>IF(AB5="","",VLOOKUP(AB5,Inflation!$A$2:'Inflation'!$B$21,2))</f>
        <v>107.94799999999999</v>
      </c>
      <c r="BJ5" s="6" t="str">
        <f>IF(AC5="","",AC5*(Inflation!$B$2/BI5))</f>
        <v/>
      </c>
      <c r="BK5" s="6">
        <f>IF(AD5="","",AD5*(Inflation!$B$2/BI5))</f>
        <v>464.92672397821178</v>
      </c>
      <c r="BL5" s="6">
        <f>IF(AE5="","",AE5*(Inflation!$B$2/BI5))</f>
        <v>1327.5173231555934</v>
      </c>
      <c r="BM5" s="6">
        <f>IF(AF5="","",VLOOKUP(AF5,Inflation!$A$2:'Inflation'!$B$21,2))</f>
        <v>107.94799999999999</v>
      </c>
      <c r="BN5" s="6" t="str">
        <f>IF(AG5="","",AG5*(Inflation!$B$2/BM5))</f>
        <v/>
      </c>
      <c r="BO5" s="6">
        <f>IF(AH5="","",AH5*(Inflation!$B$2/BM5))</f>
        <v>409.49031014933121</v>
      </c>
      <c r="BP5" s="6">
        <f>IF(AI5="","",AI5*(Inflation!$B$2/BM5))</f>
        <v>730.28235817245343</v>
      </c>
      <c r="BQ5" s="6">
        <f>IF(AJ5="","",VLOOKUP(AJ5,Inflation!$A$2:'Inflation'!$B$21,2))</f>
        <v>107.94799999999999</v>
      </c>
      <c r="BR5" s="6" t="str">
        <f>IF(AK5="","",AK5*(Inflation!$B$2/BQ5))</f>
        <v/>
      </c>
      <c r="BS5" s="6">
        <f>IF(AL5="","",AL5*(Inflation!$B$2/BQ5))</f>
        <v>427.22996257457299</v>
      </c>
      <c r="BT5" s="6">
        <f>IF(AM5="","",AM5*(Inflation!$B$2/BQ5))</f>
        <v>756.89183681031614</v>
      </c>
      <c r="BV5" s="6" t="str">
        <f>IF(AP5="","",AP5*(Inflation!$B$17/Inflation!$B$2))</f>
        <v/>
      </c>
      <c r="BW5" s="6" t="str">
        <f>IF(AQ5="","",AQ5*(Inflation!$B$17/Inflation!$B$2))</f>
        <v/>
      </c>
      <c r="BX5" s="6" t="str">
        <f>IF(AR5="","",AR5*(Inflation!$B$17/Inflation!$B$2))</f>
        <v/>
      </c>
      <c r="BY5" s="6" t="str">
        <f>IF(AS5="","",AS5*(Inflation!$B$17/Inflation!$B$2))</f>
        <v/>
      </c>
      <c r="BZ5" s="6" t="str">
        <f>IF(AT5="","",AT5*(Inflation!$B$17/Inflation!$B$2))</f>
        <v/>
      </c>
      <c r="CA5" s="6" t="str">
        <f>IF(AU5="","",AU5*(Inflation!$B$17/Inflation!$B$2))</f>
        <v/>
      </c>
      <c r="CB5" s="6" t="str">
        <f>IF(AV5="","",AV5*(Inflation!$B$17/Inflation!$B$2))</f>
        <v/>
      </c>
      <c r="CC5" s="6">
        <f>IF(AW5="","",AW5*(Inflation!$B$17/Inflation!$B$2))</f>
        <v>143.31960621631782</v>
      </c>
      <c r="CD5" s="6">
        <f>IF(AX5="","",AX5*(Inflation!$B$17/Inflation!$B$2))</f>
        <v>9.6565049838811277</v>
      </c>
      <c r="CE5" s="6">
        <f>IF(AY5="","",AY5*(Inflation!$B$17/Inflation!$B$2))</f>
        <v>8.7340339793233781</v>
      </c>
      <c r="CF5" s="6">
        <f>IF(AZ5="","",AZ5*(Inflation!$B$17/Inflation!$B$2))</f>
        <v>11.089279097343166</v>
      </c>
      <c r="CG5" s="6">
        <f>IF(BA5="","",BA5*(Inflation!$B$17/Inflation!$B$2))</f>
        <v>143.31960621631782</v>
      </c>
      <c r="CH5" s="6">
        <f>IF(BB5="","",BB5*(Inflation!$B$17/Inflation!$B$2))</f>
        <v>9.6859455478563738</v>
      </c>
      <c r="CI5" s="6">
        <f>IF(BC5="","",BC5*(Inflation!$B$17/Inflation!$B$2))</f>
        <v>8.7340339793233781</v>
      </c>
      <c r="CJ5" s="6">
        <f>IF(BD5="","",BD5*(Inflation!$B$17/Inflation!$B$2))</f>
        <v>11.187414310593988</v>
      </c>
      <c r="CK5" s="6">
        <f>IF(BE5="","",BE5*(Inflation!$B$17/Inflation!$B$2))</f>
        <v>143.31960621631782</v>
      </c>
      <c r="CL5" s="6" t="str">
        <f>IF(BF5="","",BF5*(Inflation!$B$17/Inflation!$B$2))</f>
        <v/>
      </c>
      <c r="CM5" s="6">
        <f>IF(BG5="","",BG5*(Inflation!$B$17/Inflation!$B$2))</f>
        <v>618.25184348019411</v>
      </c>
      <c r="CN5" s="6">
        <f>IF(BH5="","",BH5*(Inflation!$B$17/Inflation!$B$2))</f>
        <v>1748.769500129692</v>
      </c>
      <c r="CO5" s="6">
        <f>IF(BI5="","",BI5*(Inflation!$B$17/Inflation!$B$2))</f>
        <v>143.31960621631782</v>
      </c>
      <c r="CP5" s="6" t="str">
        <f>IF(BJ5="","",BJ5*(Inflation!$B$17/Inflation!$B$2))</f>
        <v/>
      </c>
      <c r="CQ5" s="6">
        <f>IF(BK5="","",BK5*(Inflation!$B$17/Inflation!$B$2))</f>
        <v>617.27049134768595</v>
      </c>
      <c r="CR5" s="6">
        <f>IF(BL5="","",BL5*(Inflation!$B$17/Inflation!$B$2))</f>
        <v>1762.5084299848074</v>
      </c>
      <c r="CS5" s="6">
        <f>IF(BM5="","",BM5*(Inflation!$B$17/Inflation!$B$2))</f>
        <v>143.31960621631782</v>
      </c>
      <c r="CT5" s="6" t="str">
        <f>IF(BN5="","",BN5*(Inflation!$B$17/Inflation!$B$2))</f>
        <v/>
      </c>
      <c r="CU5" s="6">
        <f>IF(BO5="","",BO5*(Inflation!$B$17/Inflation!$B$2))</f>
        <v>543.66908140956764</v>
      </c>
      <c r="CV5" s="6">
        <f>IF(BP5="","",BP5*(Inflation!$B$17/Inflation!$B$2))</f>
        <v>969.57590691814573</v>
      </c>
      <c r="CW5" s="6">
        <f>IF(BQ5="","",BQ5*(Inflation!$B$17/Inflation!$B$2))</f>
        <v>143.31960621631782</v>
      </c>
      <c r="CX5" s="6" t="str">
        <f>IF(BR5="","",BR5*(Inflation!$B$17/Inflation!$B$2))</f>
        <v/>
      </c>
      <c r="CY5" s="6">
        <f>IF(BS5="","",BS5*(Inflation!$B$17/Inflation!$B$2))</f>
        <v>567.2215325897655</v>
      </c>
      <c r="CZ5" s="6">
        <f>IF(BT5="","",BT5*(Inflation!$B$17/Inflation!$B$2))</f>
        <v>1004.9045836884426</v>
      </c>
    </row>
    <row r="6" spans="1:104" ht="39" x14ac:dyDescent="0.25">
      <c r="A6" s="3" t="s">
        <v>43</v>
      </c>
      <c r="B6" s="3" t="s">
        <v>61</v>
      </c>
      <c r="C6" s="3" t="s">
        <v>98</v>
      </c>
      <c r="D6" s="9" t="s">
        <v>75</v>
      </c>
      <c r="E6" s="56" t="s">
        <v>455</v>
      </c>
      <c r="F6" s="63" t="s">
        <v>379</v>
      </c>
      <c r="G6" s="63" t="s">
        <v>456</v>
      </c>
      <c r="H6" s="6"/>
      <c r="I6" s="6"/>
      <c r="J6" s="6"/>
      <c r="K6" s="6"/>
      <c r="L6" s="6"/>
      <c r="M6" s="6"/>
      <c r="N6" s="6"/>
      <c r="O6" s="6"/>
      <c r="P6" s="69">
        <v>2016</v>
      </c>
      <c r="Q6" s="7">
        <v>18.27</v>
      </c>
      <c r="R6" s="6"/>
      <c r="S6" s="6"/>
      <c r="T6" s="69">
        <v>2016</v>
      </c>
      <c r="U6" s="7">
        <v>18.27</v>
      </c>
      <c r="V6" s="6"/>
      <c r="W6" s="6"/>
      <c r="X6" s="69">
        <v>2016</v>
      </c>
      <c r="Y6" s="7"/>
      <c r="Z6" s="6"/>
      <c r="AA6" s="6"/>
      <c r="AB6" s="69">
        <v>2016</v>
      </c>
      <c r="AC6" s="7"/>
      <c r="AD6" s="6"/>
      <c r="AE6" s="6"/>
      <c r="AF6" s="6"/>
      <c r="AG6" s="6"/>
      <c r="AH6" s="6"/>
      <c r="AI6" s="6"/>
      <c r="AJ6" s="6"/>
      <c r="AK6" s="6"/>
      <c r="AL6" s="6"/>
      <c r="AM6" s="6"/>
      <c r="AO6" s="6" t="str">
        <f>IF(H6="","",VLOOKUP(H6,Inflation!$A$2:'Inflation'!$B$21,2))</f>
        <v/>
      </c>
      <c r="AP6" s="6" t="str">
        <f>IF(I6="","",I6*(Inflation!$B$2/AO6))</f>
        <v/>
      </c>
      <c r="AQ6" s="6" t="str">
        <f>IF(J6="","",J6*(Inflation!$B$2/AO6))</f>
        <v/>
      </c>
      <c r="AR6" s="6" t="str">
        <f>IF(K6="","",K6*(Inflation!$B$2/AO6))</f>
        <v/>
      </c>
      <c r="AS6" s="6" t="str">
        <f>IF(L6="","",VLOOKUP(L6,Inflation!$A$2:'Inflation'!$B$21,2))</f>
        <v/>
      </c>
      <c r="AT6" s="6" t="str">
        <f>IF(M6="","",M6*(Inflation!$B$2/AS6))</f>
        <v/>
      </c>
      <c r="AU6" s="6" t="str">
        <f>IF(N6="","",N6*(Inflation!$B$2/AS6))</f>
        <v/>
      </c>
      <c r="AV6" s="6" t="str">
        <f>IF(O6="","",O6*(Inflation!$B$2/AS6))</f>
        <v/>
      </c>
      <c r="AW6" s="6">
        <f>IF(P6="","",VLOOKUP(P6,Inflation!$A$2:'Inflation'!$B$21,2))</f>
        <v>105.935</v>
      </c>
      <c r="AX6" s="6">
        <f>IF(Q6="","",Q6*(Inflation!$B$2/AW6))</f>
        <v>13.760922263652239</v>
      </c>
      <c r="AY6" s="6" t="str">
        <f>IF(R6="","",R6*(Inflation!$B$2/AW6))</f>
        <v/>
      </c>
      <c r="AZ6" s="6" t="str">
        <f>IF(S6="","",S6*(Inflation!$B$2/AW6))</f>
        <v/>
      </c>
      <c r="BA6" s="6">
        <f>IF(T6="","",VLOOKUP(T6,Inflation!$A$2:'Inflation'!$B$21,2))</f>
        <v>105.935</v>
      </c>
      <c r="BB6" s="6">
        <f>IF(U6="","",U6*(Inflation!$B$2/BA6))</f>
        <v>13.760922263652239</v>
      </c>
      <c r="BC6" s="6" t="str">
        <f>IF(V6="","",V6*(Inflation!$B$2/BA6))</f>
        <v/>
      </c>
      <c r="BD6" s="6" t="str">
        <f>IF(W6="","",W6*(Inflation!$B$2/BA6))</f>
        <v/>
      </c>
      <c r="BE6" s="6">
        <f>IF(X6="","",VLOOKUP(X6,Inflation!$A$2:'Inflation'!$B$21,2))</f>
        <v>105.935</v>
      </c>
      <c r="BF6" s="6" t="str">
        <f>IF(Y6="","",Y6*(Inflation!$B$2/BE6))</f>
        <v/>
      </c>
      <c r="BG6" s="6" t="str">
        <f>IF(Z6="","",Z6*(Inflation!$B$2/BE6))</f>
        <v/>
      </c>
      <c r="BH6" s="6" t="str">
        <f>IF(AA6="","",AA6*(Inflation!$B$2/BE6))</f>
        <v/>
      </c>
      <c r="BI6" s="6">
        <f>IF(AB6="","",VLOOKUP(AB6,Inflation!$A$2:'Inflation'!$B$21,2))</f>
        <v>105.935</v>
      </c>
      <c r="BJ6" s="6" t="str">
        <f>IF(AC6="","",AC6*(Inflation!$B$2/BI6))</f>
        <v/>
      </c>
      <c r="BK6" s="6" t="str">
        <f>IF(AD6="","",AD6*(Inflation!$B$2/BI6))</f>
        <v/>
      </c>
      <c r="BL6" s="6" t="str">
        <f>IF(AE6="","",AE6*(Inflation!$B$2/BI6))</f>
        <v/>
      </c>
      <c r="BM6" s="6" t="str">
        <f>IF(AF6="","",VLOOKUP(AF6,Inflation!$A$2:'Inflation'!$B$21,2))</f>
        <v/>
      </c>
      <c r="BN6" s="6" t="str">
        <f>IF(AG6="","",AG6*(Inflation!$B$2/BM6))</f>
        <v/>
      </c>
      <c r="BO6" s="6" t="str">
        <f>IF(AH6="","",AH6*(Inflation!$B$2/BM6))</f>
        <v/>
      </c>
      <c r="BP6" s="6" t="str">
        <f>IF(AI6="","",AI6*(Inflation!$B$2/BM6))</f>
        <v/>
      </c>
      <c r="BQ6" s="6" t="str">
        <f>IF(AJ6="","",VLOOKUP(AJ6,Inflation!$A$2:'Inflation'!$B$21,2))</f>
        <v/>
      </c>
      <c r="BR6" s="6" t="str">
        <f>IF(AK6="","",AK6*(Inflation!$B$2/BQ6))</f>
        <v/>
      </c>
      <c r="BS6" s="6" t="str">
        <f>IF(AL6="","",AL6*(Inflation!$B$2/BQ6))</f>
        <v/>
      </c>
      <c r="BT6" s="6" t="str">
        <f>IF(AM6="","",AM6*(Inflation!$B$2/BQ6))</f>
        <v/>
      </c>
      <c r="BV6" s="6" t="str">
        <f>IF(AP6="","",AP6*(Inflation!$B$17/Inflation!$B$2))</f>
        <v/>
      </c>
      <c r="BW6" s="6" t="str">
        <f>IF(AQ6="","",AQ6*(Inflation!$B$17/Inflation!$B$2))</f>
        <v/>
      </c>
      <c r="BX6" s="6" t="str">
        <f>IF(AR6="","",AR6*(Inflation!$B$17/Inflation!$B$2))</f>
        <v/>
      </c>
      <c r="BY6" s="6" t="str">
        <f>IF(AS6="","",AS6*(Inflation!$B$17/Inflation!$B$2))</f>
        <v/>
      </c>
      <c r="BZ6" s="6" t="str">
        <f>IF(AT6="","",AT6*(Inflation!$B$17/Inflation!$B$2))</f>
        <v/>
      </c>
      <c r="CA6" s="6" t="str">
        <f>IF(AU6="","",AU6*(Inflation!$B$17/Inflation!$B$2))</f>
        <v/>
      </c>
      <c r="CB6" s="6" t="str">
        <f>IF(AV6="","",AV6*(Inflation!$B$17/Inflation!$B$2))</f>
        <v/>
      </c>
      <c r="CC6" s="6">
        <f>IF(AW6="","",AW6*(Inflation!$B$17/Inflation!$B$2))</f>
        <v>140.64700119062539</v>
      </c>
      <c r="CD6" s="6">
        <f>IF(AX6="","",AX6*(Inflation!$B$17/Inflation!$B$2))</f>
        <v>18.269999999999996</v>
      </c>
      <c r="CE6" s="6" t="str">
        <f>IF(AY6="","",AY6*(Inflation!$B$17/Inflation!$B$2))</f>
        <v/>
      </c>
      <c r="CF6" s="6" t="str">
        <f>IF(AZ6="","",AZ6*(Inflation!$B$17/Inflation!$B$2))</f>
        <v/>
      </c>
      <c r="CG6" s="6">
        <f>IF(BA6="","",BA6*(Inflation!$B$17/Inflation!$B$2))</f>
        <v>140.64700119062539</v>
      </c>
      <c r="CH6" s="6">
        <f>IF(BB6="","",BB6*(Inflation!$B$17/Inflation!$B$2))</f>
        <v>18.269999999999996</v>
      </c>
      <c r="CI6" s="6" t="str">
        <f>IF(BC6="","",BC6*(Inflation!$B$17/Inflation!$B$2))</f>
        <v/>
      </c>
      <c r="CJ6" s="6" t="str">
        <f>IF(BD6="","",BD6*(Inflation!$B$17/Inflation!$B$2))</f>
        <v/>
      </c>
      <c r="CK6" s="6">
        <f>IF(BE6="","",BE6*(Inflation!$B$17/Inflation!$B$2))</f>
        <v>140.64700119062539</v>
      </c>
      <c r="CL6" s="6" t="str">
        <f>IF(BF6="","",BF6*(Inflation!$B$17/Inflation!$B$2))</f>
        <v/>
      </c>
      <c r="CM6" s="6" t="str">
        <f>IF(BG6="","",BG6*(Inflation!$B$17/Inflation!$B$2))</f>
        <v/>
      </c>
      <c r="CN6" s="6" t="str">
        <f>IF(BH6="","",BH6*(Inflation!$B$17/Inflation!$B$2))</f>
        <v/>
      </c>
      <c r="CO6" s="6">
        <f>IF(BI6="","",BI6*(Inflation!$B$17/Inflation!$B$2))</f>
        <v>140.64700119062539</v>
      </c>
      <c r="CP6" s="6" t="str">
        <f>IF(BJ6="","",BJ6*(Inflation!$B$17/Inflation!$B$2))</f>
        <v/>
      </c>
      <c r="CQ6" s="6" t="str">
        <f>IF(BK6="","",BK6*(Inflation!$B$17/Inflation!$B$2))</f>
        <v/>
      </c>
      <c r="CR6" s="6" t="str">
        <f>IF(BL6="","",BL6*(Inflation!$B$17/Inflation!$B$2))</f>
        <v/>
      </c>
      <c r="CS6" s="6" t="str">
        <f>IF(BM6="","",BM6*(Inflation!$B$17/Inflation!$B$2))</f>
        <v/>
      </c>
      <c r="CT6" s="6" t="str">
        <f>IF(BN6="","",BN6*(Inflation!$B$17/Inflation!$B$2))</f>
        <v/>
      </c>
      <c r="CU6" s="6" t="str">
        <f>IF(BO6="","",BO6*(Inflation!$B$17/Inflation!$B$2))</f>
        <v/>
      </c>
      <c r="CV6" s="6" t="str">
        <f>IF(BP6="","",BP6*(Inflation!$B$17/Inflation!$B$2))</f>
        <v/>
      </c>
      <c r="CW6" s="6" t="str">
        <f>IF(BQ6="","",BQ6*(Inflation!$B$17/Inflation!$B$2))</f>
        <v/>
      </c>
      <c r="CX6" s="6" t="str">
        <f>IF(BR6="","",BR6*(Inflation!$B$17/Inflation!$B$2))</f>
        <v/>
      </c>
      <c r="CY6" s="6" t="str">
        <f>IF(BS6="","",BS6*(Inflation!$B$17/Inflation!$B$2))</f>
        <v/>
      </c>
      <c r="CZ6" s="6" t="str">
        <f>IF(BT6="","",BT6*(Inflation!$B$17/Inflation!$B$2))</f>
        <v/>
      </c>
    </row>
    <row r="7" spans="1:104" ht="52" x14ac:dyDescent="0.25">
      <c r="A7" s="3" t="s">
        <v>43</v>
      </c>
      <c r="B7" s="3" t="s">
        <v>61</v>
      </c>
      <c r="C7" s="3" t="s">
        <v>58</v>
      </c>
      <c r="D7" s="9" t="s">
        <v>7</v>
      </c>
      <c r="E7" s="12" t="s">
        <v>302</v>
      </c>
      <c r="F7" s="63" t="s">
        <v>380</v>
      </c>
      <c r="G7" s="63" t="s">
        <v>457</v>
      </c>
      <c r="H7" s="6"/>
      <c r="I7" s="6"/>
      <c r="J7" s="6"/>
      <c r="K7" s="6"/>
      <c r="L7" s="6"/>
      <c r="M7" s="6"/>
      <c r="N7" s="6"/>
      <c r="O7" s="6"/>
      <c r="P7" s="6"/>
      <c r="Q7" s="6"/>
      <c r="R7" s="6"/>
      <c r="S7" s="6"/>
      <c r="T7" s="6"/>
      <c r="U7" s="6"/>
      <c r="V7" s="6"/>
      <c r="W7" s="6"/>
      <c r="X7" s="69">
        <v>2017</v>
      </c>
      <c r="Y7" s="7">
        <v>190</v>
      </c>
      <c r="Z7" s="6"/>
      <c r="AA7" s="6"/>
      <c r="AB7" s="69">
        <v>2017</v>
      </c>
      <c r="AC7" s="7">
        <v>190</v>
      </c>
      <c r="AD7" s="6"/>
      <c r="AE7" s="6"/>
      <c r="AF7" s="6"/>
      <c r="AG7" s="6"/>
      <c r="AH7" s="6"/>
      <c r="AI7" s="6"/>
      <c r="AJ7" s="6"/>
      <c r="AK7" s="6"/>
      <c r="AL7" s="6"/>
      <c r="AM7" s="6"/>
      <c r="AO7" s="6" t="str">
        <f>IF(H7="","",VLOOKUP(H7,Inflation!$A$2:'Inflation'!$B$21,2))</f>
        <v/>
      </c>
      <c r="AP7" s="6" t="str">
        <f>IF(I7="","",I7*(Inflation!$B$2/AO7))</f>
        <v/>
      </c>
      <c r="AQ7" s="6" t="str">
        <f>IF(J7="","",J7*(Inflation!$B$2/AO7))</f>
        <v/>
      </c>
      <c r="AR7" s="6" t="str">
        <f>IF(K7="","",K7*(Inflation!$B$2/AO7))</f>
        <v/>
      </c>
      <c r="AS7" s="6" t="str">
        <f>IF(L7="","",VLOOKUP(L7,Inflation!$A$2:'Inflation'!$B$21,2))</f>
        <v/>
      </c>
      <c r="AT7" s="6" t="str">
        <f>IF(M7="","",M7*(Inflation!$B$2/AS7))</f>
        <v/>
      </c>
      <c r="AU7" s="6" t="str">
        <f>IF(N7="","",N7*(Inflation!$B$2/AS7))</f>
        <v/>
      </c>
      <c r="AV7" s="6" t="str">
        <f>IF(O7="","",O7*(Inflation!$B$2/AS7))</f>
        <v/>
      </c>
      <c r="AW7" s="6" t="str">
        <f>IF(P7="","",VLOOKUP(P7,Inflation!$A$2:'Inflation'!$B$21,2))</f>
        <v/>
      </c>
      <c r="AX7" s="6" t="str">
        <f>IF(Q7="","",Q7*(Inflation!$B$2/AW7))</f>
        <v/>
      </c>
      <c r="AY7" s="6" t="str">
        <f>IF(R7="","",R7*(Inflation!$B$2/AW7))</f>
        <v/>
      </c>
      <c r="AZ7" s="6" t="str">
        <f>IF(S7="","",S7*(Inflation!$B$2/AW7))</f>
        <v/>
      </c>
      <c r="BA7" s="6" t="str">
        <f>IF(T7="","",VLOOKUP(T7,Inflation!$A$2:'Inflation'!$B$21,2))</f>
        <v/>
      </c>
      <c r="BB7" s="6" t="str">
        <f>IF(U7="","",U7*(Inflation!$B$2/BA7))</f>
        <v/>
      </c>
      <c r="BC7" s="6" t="str">
        <f>IF(V7="","",V7*(Inflation!$B$2/BA7))</f>
        <v/>
      </c>
      <c r="BD7" s="6" t="str">
        <f>IF(W7="","",W7*(Inflation!$B$2/BA7))</f>
        <v/>
      </c>
      <c r="BE7" s="6">
        <f>IF(X7="","",VLOOKUP(X7,Inflation!$A$2:'Inflation'!$B$21,2))</f>
        <v>107.94799999999999</v>
      </c>
      <c r="BF7" s="6">
        <f>IF(Y7="","",Y7*(Inflation!$B$2/BE7))</f>
        <v>140.43891503316414</v>
      </c>
      <c r="BG7" s="6" t="str">
        <f>IF(Z7="","",Z7*(Inflation!$B$2/BE7))</f>
        <v/>
      </c>
      <c r="BH7" s="6" t="str">
        <f>IF(AA7="","",AA7*(Inflation!$B$2/BE7))</f>
        <v/>
      </c>
      <c r="BI7" s="6">
        <f>IF(AB7="","",VLOOKUP(AB7,Inflation!$A$2:'Inflation'!$B$21,2))</f>
        <v>107.94799999999999</v>
      </c>
      <c r="BJ7" s="6">
        <f>IF(AC7="","",AC7*(Inflation!$B$2/BI7))</f>
        <v>140.43891503316414</v>
      </c>
      <c r="BK7" s="6" t="str">
        <f>IF(AD7="","",AD7*(Inflation!$B$2/BI7))</f>
        <v/>
      </c>
      <c r="BL7" s="6" t="str">
        <f>IF(AE7="","",AE7*(Inflation!$B$2/BI7))</f>
        <v/>
      </c>
      <c r="BM7" s="6" t="str">
        <f>IF(AF7="","",VLOOKUP(AF7,Inflation!$A$2:'Inflation'!$B$21,2))</f>
        <v/>
      </c>
      <c r="BN7" s="6" t="str">
        <f>IF(AG7="","",AG7*(Inflation!$B$2/BM7))</f>
        <v/>
      </c>
      <c r="BO7" s="6" t="str">
        <f>IF(AH7="","",AH7*(Inflation!$B$2/BM7))</f>
        <v/>
      </c>
      <c r="BP7" s="6" t="str">
        <f>IF(AI7="","",AI7*(Inflation!$B$2/BM7))</f>
        <v/>
      </c>
      <c r="BQ7" s="6" t="str">
        <f>IF(AJ7="","",VLOOKUP(AJ7,Inflation!$A$2:'Inflation'!$B$21,2))</f>
        <v/>
      </c>
      <c r="BR7" s="6" t="str">
        <f>IF(AK7="","",AK7*(Inflation!$B$2/BQ7))</f>
        <v/>
      </c>
      <c r="BS7" s="6" t="str">
        <f>IF(AL7="","",AL7*(Inflation!$B$2/BQ7))</f>
        <v/>
      </c>
      <c r="BT7" s="6" t="str">
        <f>IF(AM7="","",AM7*(Inflation!$B$2/BQ7))</f>
        <v/>
      </c>
      <c r="BV7" s="6" t="str">
        <f>IF(AP7="","",AP7*(Inflation!$B$17/Inflation!$B$2))</f>
        <v/>
      </c>
      <c r="BW7" s="6" t="str">
        <f>IF(AQ7="","",AQ7*(Inflation!$B$17/Inflation!$B$2))</f>
        <v/>
      </c>
      <c r="BX7" s="6" t="str">
        <f>IF(AR7="","",AR7*(Inflation!$B$17/Inflation!$B$2))</f>
        <v/>
      </c>
      <c r="BY7" s="6" t="str">
        <f>IF(AS7="","",AS7*(Inflation!$B$17/Inflation!$B$2))</f>
        <v/>
      </c>
      <c r="BZ7" s="6" t="str">
        <f>IF(AT7="","",AT7*(Inflation!$B$17/Inflation!$B$2))</f>
        <v/>
      </c>
      <c r="CA7" s="6" t="str">
        <f>IF(AU7="","",AU7*(Inflation!$B$17/Inflation!$B$2))</f>
        <v/>
      </c>
      <c r="CB7" s="6" t="str">
        <f>IF(AV7="","",AV7*(Inflation!$B$17/Inflation!$B$2))</f>
        <v/>
      </c>
      <c r="CC7" s="6" t="str">
        <f>IF(AW7="","",AW7*(Inflation!$B$17/Inflation!$B$2))</f>
        <v/>
      </c>
      <c r="CD7" s="6" t="str">
        <f>IF(AX7="","",AX7*(Inflation!$B$17/Inflation!$B$2))</f>
        <v/>
      </c>
      <c r="CE7" s="6" t="str">
        <f>IF(AY7="","",AY7*(Inflation!$B$17/Inflation!$B$2))</f>
        <v/>
      </c>
      <c r="CF7" s="6" t="str">
        <f>IF(AZ7="","",AZ7*(Inflation!$B$17/Inflation!$B$2))</f>
        <v/>
      </c>
      <c r="CG7" s="6" t="str">
        <f>IF(BA7="","",BA7*(Inflation!$B$17/Inflation!$B$2))</f>
        <v/>
      </c>
      <c r="CH7" s="6" t="str">
        <f>IF(BB7="","",BB7*(Inflation!$B$17/Inflation!$B$2))</f>
        <v/>
      </c>
      <c r="CI7" s="6" t="str">
        <f>IF(BC7="","",BC7*(Inflation!$B$17/Inflation!$B$2))</f>
        <v/>
      </c>
      <c r="CJ7" s="6" t="str">
        <f>IF(BD7="","",BD7*(Inflation!$B$17/Inflation!$B$2))</f>
        <v/>
      </c>
      <c r="CK7" s="6">
        <f>IF(BE7="","",BE7*(Inflation!$B$17/Inflation!$B$2))</f>
        <v>143.31960621631782</v>
      </c>
      <c r="CL7" s="6">
        <f>IF(BF7="","",BF7*(Inflation!$B$17/Inflation!$B$2))</f>
        <v>186.45690517656649</v>
      </c>
      <c r="CM7" s="6" t="str">
        <f>IF(BG7="","",BG7*(Inflation!$B$17/Inflation!$B$2))</f>
        <v/>
      </c>
      <c r="CN7" s="6" t="str">
        <f>IF(BH7="","",BH7*(Inflation!$B$17/Inflation!$B$2))</f>
        <v/>
      </c>
      <c r="CO7" s="6">
        <f>IF(BI7="","",BI7*(Inflation!$B$17/Inflation!$B$2))</f>
        <v>143.31960621631782</v>
      </c>
      <c r="CP7" s="6">
        <f>IF(BJ7="","",BJ7*(Inflation!$B$17/Inflation!$B$2))</f>
        <v>186.45690517656649</v>
      </c>
      <c r="CQ7" s="6" t="str">
        <f>IF(BK7="","",BK7*(Inflation!$B$17/Inflation!$B$2))</f>
        <v/>
      </c>
      <c r="CR7" s="6" t="str">
        <f>IF(BL7="","",BL7*(Inflation!$B$17/Inflation!$B$2))</f>
        <v/>
      </c>
      <c r="CS7" s="6" t="str">
        <f>IF(BM7="","",BM7*(Inflation!$B$17/Inflation!$B$2))</f>
        <v/>
      </c>
      <c r="CT7" s="6" t="str">
        <f>IF(BN7="","",BN7*(Inflation!$B$17/Inflation!$B$2))</f>
        <v/>
      </c>
      <c r="CU7" s="6" t="str">
        <f>IF(BO7="","",BO7*(Inflation!$B$17/Inflation!$B$2))</f>
        <v/>
      </c>
      <c r="CV7" s="6" t="str">
        <f>IF(BP7="","",BP7*(Inflation!$B$17/Inflation!$B$2))</f>
        <v/>
      </c>
      <c r="CW7" s="6" t="str">
        <f>IF(BQ7="","",BQ7*(Inflation!$B$17/Inflation!$B$2))</f>
        <v/>
      </c>
      <c r="CX7" s="6" t="str">
        <f>IF(BR7="","",BR7*(Inflation!$B$17/Inflation!$B$2))</f>
        <v/>
      </c>
      <c r="CY7" s="6" t="str">
        <f>IF(BS7="","",BS7*(Inflation!$B$17/Inflation!$B$2))</f>
        <v/>
      </c>
      <c r="CZ7" s="6" t="str">
        <f>IF(BT7="","",BT7*(Inflation!$B$17/Inflation!$B$2))</f>
        <v/>
      </c>
    </row>
    <row r="8" spans="1:104" ht="39" x14ac:dyDescent="0.25">
      <c r="A8" s="3" t="s">
        <v>65</v>
      </c>
      <c r="B8" s="3" t="s">
        <v>31</v>
      </c>
      <c r="C8" s="3" t="s">
        <v>107</v>
      </c>
      <c r="D8" s="9" t="s">
        <v>132</v>
      </c>
      <c r="E8" s="12"/>
      <c r="F8" s="63" t="s">
        <v>381</v>
      </c>
      <c r="G8" s="63" t="s">
        <v>458</v>
      </c>
      <c r="H8" s="69">
        <v>2015</v>
      </c>
      <c r="I8" s="7">
        <v>771</v>
      </c>
      <c r="J8" s="7">
        <v>712</v>
      </c>
      <c r="K8" s="7">
        <v>860</v>
      </c>
      <c r="L8" s="69">
        <v>2015</v>
      </c>
      <c r="M8" s="7">
        <v>937</v>
      </c>
      <c r="N8" s="7">
        <v>857</v>
      </c>
      <c r="O8" s="7">
        <v>1062</v>
      </c>
      <c r="P8" s="69">
        <v>2015</v>
      </c>
      <c r="Q8" s="7">
        <v>153</v>
      </c>
      <c r="R8" s="7">
        <v>118</v>
      </c>
      <c r="S8" s="7">
        <v>145</v>
      </c>
      <c r="T8" s="69">
        <v>2015</v>
      </c>
      <c r="U8" s="7">
        <v>157</v>
      </c>
      <c r="V8" s="7">
        <v>116</v>
      </c>
      <c r="W8" s="7">
        <v>148</v>
      </c>
      <c r="X8" s="6"/>
      <c r="Y8" s="6"/>
      <c r="Z8" s="6"/>
      <c r="AA8" s="6"/>
      <c r="AB8" s="6"/>
      <c r="AC8" s="6"/>
      <c r="AD8" s="6"/>
      <c r="AE8" s="6"/>
      <c r="AF8" s="6"/>
      <c r="AG8" s="6"/>
      <c r="AH8" s="6"/>
      <c r="AI8" s="6"/>
      <c r="AJ8" s="6"/>
      <c r="AK8" s="6"/>
      <c r="AL8" s="6"/>
      <c r="AM8" s="6"/>
      <c r="AO8" s="6">
        <f>IF(H8="","",VLOOKUP(H8,Inflation!$A$2:'Inflation'!$B$21,2))</f>
        <v>104.789</v>
      </c>
      <c r="AP8" s="6">
        <f>IF(I8="","",I8*(Inflation!$B$2/AO8))</f>
        <v>587.06629512639688</v>
      </c>
      <c r="AQ8" s="6">
        <f>IF(J8="","",J8*(Inflation!$B$2/AO8))</f>
        <v>542.14163700388406</v>
      </c>
      <c r="AR8" s="6">
        <f>IF(K8="","",K8*(Inflation!$B$2/AO8))</f>
        <v>654.8339997518824</v>
      </c>
      <c r="AS8" s="6">
        <f>IF(L8="","",VLOOKUP(L8,Inflation!$A$2:'Inflation'!$B$21,2))</f>
        <v>104.789</v>
      </c>
      <c r="AT8" s="6">
        <f>IF(M8="","",M8*(Inflation!$B$2/AS8))</f>
        <v>713.46448577617889</v>
      </c>
      <c r="AU8" s="6">
        <f>IF(N8="","",N8*(Inflation!$B$2/AS8))</f>
        <v>652.54969510158514</v>
      </c>
      <c r="AV8" s="6">
        <f>IF(O8="","",O8*(Inflation!$B$2/AS8))</f>
        <v>808.64384620523151</v>
      </c>
      <c r="AW8" s="6">
        <f>IF(P8="","",VLOOKUP(P8,Inflation!$A$2:'Inflation'!$B$21,2))</f>
        <v>104.789</v>
      </c>
      <c r="AX8" s="6">
        <f>IF(Q8="","",Q8*(Inflation!$B$2/AW8))</f>
        <v>116.49953716516048</v>
      </c>
      <c r="AY8" s="6">
        <f>IF(R8="","",R8*(Inflation!$B$2/AW8))</f>
        <v>89.849316245025719</v>
      </c>
      <c r="AZ8" s="6">
        <f>IF(S8="","",S8*(Inflation!$B$2/AW8))</f>
        <v>110.4080580977011</v>
      </c>
      <c r="BA8" s="6">
        <f>IF(T8="","",VLOOKUP(T8,Inflation!$A$2:'Inflation'!$B$21,2))</f>
        <v>104.789</v>
      </c>
      <c r="BB8" s="6">
        <f>IF(U8="","",U8*(Inflation!$B$2/BA8))</f>
        <v>119.54527669889016</v>
      </c>
      <c r="BC8" s="6">
        <f>IF(V8="","",V8*(Inflation!$B$2/BA8))</f>
        <v>88.326446478160875</v>
      </c>
      <c r="BD8" s="6">
        <f>IF(W8="","",W8*(Inflation!$B$2/BA8))</f>
        <v>112.69236274799836</v>
      </c>
      <c r="BE8" s="6" t="str">
        <f>IF(X8="","",VLOOKUP(X8,Inflation!$A$2:'Inflation'!$B$21,2))</f>
        <v/>
      </c>
      <c r="BF8" s="6" t="str">
        <f>IF(Y8="","",Y8*(Inflation!$B$2/BE8))</f>
        <v/>
      </c>
      <c r="BG8" s="6" t="str">
        <f>IF(Z8="","",Z8*(Inflation!$B$2/BE8))</f>
        <v/>
      </c>
      <c r="BH8" s="6" t="str">
        <f>IF(AA8="","",AA8*(Inflation!$B$2/BE8))</f>
        <v/>
      </c>
      <c r="BI8" s="6" t="str">
        <f>IF(AB8="","",VLOOKUP(AB8,Inflation!$A$2:'Inflation'!$B$21,2))</f>
        <v/>
      </c>
      <c r="BJ8" s="6" t="str">
        <f>IF(AC8="","",AC8*(Inflation!$B$2/BI8))</f>
        <v/>
      </c>
      <c r="BK8" s="6" t="str">
        <f>IF(AD8="","",AD8*(Inflation!$B$2/BI8))</f>
        <v/>
      </c>
      <c r="BL8" s="6" t="str">
        <f>IF(AE8="","",AE8*(Inflation!$B$2/BI8))</f>
        <v/>
      </c>
      <c r="BM8" s="6" t="str">
        <f>IF(AF8="","",VLOOKUP(AF8,Inflation!$A$2:'Inflation'!$B$21,2))</f>
        <v/>
      </c>
      <c r="BN8" s="6" t="str">
        <f>IF(AG8="","",AG8*(Inflation!$B$2/BM8))</f>
        <v/>
      </c>
      <c r="BO8" s="6" t="str">
        <f>IF(AH8="","",AH8*(Inflation!$B$2/BM8))</f>
        <v/>
      </c>
      <c r="BP8" s="6" t="str">
        <f>IF(AI8="","",AI8*(Inflation!$B$2/BM8))</f>
        <v/>
      </c>
      <c r="BQ8" s="6" t="str">
        <f>IF(AJ8="","",VLOOKUP(AJ8,Inflation!$A$2:'Inflation'!$B$21,2))</f>
        <v/>
      </c>
      <c r="BR8" s="6" t="str">
        <f>IF(AK8="","",AK8*(Inflation!$B$2/BQ8))</f>
        <v/>
      </c>
      <c r="BS8" s="6" t="str">
        <f>IF(AL8="","",AL8*(Inflation!$B$2/BQ8))</f>
        <v/>
      </c>
      <c r="BT8" s="6" t="str">
        <f>IF(AM8="","",AM8*(Inflation!$B$2/BQ8))</f>
        <v/>
      </c>
      <c r="BV8" s="6">
        <f>IF(AP8="","",AP8*(Inflation!$B$17/Inflation!$B$2))</f>
        <v>779.43185830573816</v>
      </c>
      <c r="BW8" s="6">
        <f>IF(AQ8="","",AQ8*(Inflation!$B$17/Inflation!$B$2))</f>
        <v>719.78661882449501</v>
      </c>
      <c r="BX8" s="6">
        <f>IF(AR8="","",AR8*(Inflation!$B$17/Inflation!$B$2))</f>
        <v>869.40518565880006</v>
      </c>
      <c r="BY8" s="6">
        <f>IF(AS8="","",AS8*(Inflation!$B$17/Inflation!$B$2))</f>
        <v>139.12548834440406</v>
      </c>
      <c r="BZ8" s="6">
        <f>IF(AT8="","",AT8*(Inflation!$B$17/Inflation!$B$2))</f>
        <v>947.24727786313451</v>
      </c>
      <c r="CA8" s="6">
        <f>IF(AU8="","",AU8*(Inflation!$B$17/Inflation!$B$2))</f>
        <v>866.37237687161826</v>
      </c>
      <c r="CB8" s="6">
        <f>IF(AV8="","",AV8*(Inflation!$B$17/Inflation!$B$2))</f>
        <v>1073.6143106623786</v>
      </c>
      <c r="CC8" s="6">
        <f>IF(AW8="","",AW8*(Inflation!$B$17/Inflation!$B$2))</f>
        <v>139.12548834440406</v>
      </c>
      <c r="CD8" s="6">
        <f>IF(AX8="","",AX8*(Inflation!$B$17/Inflation!$B$2))</f>
        <v>154.67324814627489</v>
      </c>
      <c r="CE8" s="6">
        <f>IF(AY8="","",AY8*(Inflation!$B$17/Inflation!$B$2))</f>
        <v>119.29047896248652</v>
      </c>
      <c r="CF8" s="6">
        <f>IF(AZ8="","",AZ8*(Inflation!$B$17/Inflation!$B$2))</f>
        <v>146.58575804712325</v>
      </c>
      <c r="CG8" s="6">
        <f>IF(BA8="","",BA8*(Inflation!$B$17/Inflation!$B$2))</f>
        <v>139.12548834440406</v>
      </c>
      <c r="CH8" s="6">
        <f>IF(BB8="","",BB8*(Inflation!$B$17/Inflation!$B$2))</f>
        <v>158.7169931958507</v>
      </c>
      <c r="CI8" s="6">
        <f>IF(BC8="","",BC8*(Inflation!$B$17/Inflation!$B$2))</f>
        <v>117.26860643769861</v>
      </c>
      <c r="CJ8" s="6">
        <f>IF(BD8="","",BD8*(Inflation!$B$17/Inflation!$B$2))</f>
        <v>149.61856683430511</v>
      </c>
      <c r="CK8" s="6" t="str">
        <f>IF(BE8="","",BE8*(Inflation!$B$17/Inflation!$B$2))</f>
        <v/>
      </c>
      <c r="CL8" s="6" t="str">
        <f>IF(BF8="","",BF8*(Inflation!$B$17/Inflation!$B$2))</f>
        <v/>
      </c>
      <c r="CM8" s="6" t="str">
        <f>IF(BG8="","",BG8*(Inflation!$B$17/Inflation!$B$2))</f>
        <v/>
      </c>
      <c r="CN8" s="6" t="str">
        <f>IF(BH8="","",BH8*(Inflation!$B$17/Inflation!$B$2))</f>
        <v/>
      </c>
      <c r="CO8" s="6" t="str">
        <f>IF(BI8="","",BI8*(Inflation!$B$17/Inflation!$B$2))</f>
        <v/>
      </c>
      <c r="CP8" s="6" t="str">
        <f>IF(BJ8="","",BJ8*(Inflation!$B$17/Inflation!$B$2))</f>
        <v/>
      </c>
      <c r="CQ8" s="6" t="str">
        <f>IF(BK8="","",BK8*(Inflation!$B$17/Inflation!$B$2))</f>
        <v/>
      </c>
      <c r="CR8" s="6" t="str">
        <f>IF(BL8="","",BL8*(Inflation!$B$17/Inflation!$B$2))</f>
        <v/>
      </c>
      <c r="CS8" s="6" t="str">
        <f>IF(BM8="","",BM8*(Inflation!$B$17/Inflation!$B$2))</f>
        <v/>
      </c>
      <c r="CT8" s="6" t="str">
        <f>IF(BN8="","",BN8*(Inflation!$B$17/Inflation!$B$2))</f>
        <v/>
      </c>
      <c r="CU8" s="6" t="str">
        <f>IF(BO8="","",BO8*(Inflation!$B$17/Inflation!$B$2))</f>
        <v/>
      </c>
      <c r="CV8" s="6" t="str">
        <f>IF(BP8="","",BP8*(Inflation!$B$17/Inflation!$B$2))</f>
        <v/>
      </c>
      <c r="CW8" s="6" t="str">
        <f>IF(BQ8="","",BQ8*(Inflation!$B$17/Inflation!$B$2))</f>
        <v/>
      </c>
      <c r="CX8" s="6" t="str">
        <f>IF(BR8="","",BR8*(Inflation!$B$17/Inflation!$B$2))</f>
        <v/>
      </c>
      <c r="CY8" s="6" t="str">
        <f>IF(BS8="","",BS8*(Inflation!$B$17/Inflation!$B$2))</f>
        <v/>
      </c>
      <c r="CZ8" s="6" t="str">
        <f>IF(BT8="","",BT8*(Inflation!$B$17/Inflation!$B$2))</f>
        <v/>
      </c>
    </row>
    <row r="9" spans="1:104" ht="26" x14ac:dyDescent="0.25">
      <c r="A9" s="3" t="s">
        <v>65</v>
      </c>
      <c r="B9" s="3" t="s">
        <v>31</v>
      </c>
      <c r="C9" s="3" t="s">
        <v>67</v>
      </c>
      <c r="D9" s="9" t="s">
        <v>207</v>
      </c>
      <c r="E9" s="56" t="s">
        <v>459</v>
      </c>
      <c r="F9" s="63" t="s">
        <v>382</v>
      </c>
      <c r="G9" s="63" t="s">
        <v>460</v>
      </c>
      <c r="H9" s="69">
        <v>2015</v>
      </c>
      <c r="I9" s="6">
        <v>917.3</v>
      </c>
      <c r="J9" s="7">
        <v>775</v>
      </c>
      <c r="K9" s="7">
        <v>1074.2</v>
      </c>
      <c r="L9" s="69">
        <v>2015</v>
      </c>
      <c r="M9" s="6">
        <v>1154.5999999999999</v>
      </c>
      <c r="N9" s="7">
        <v>964.8</v>
      </c>
      <c r="O9" s="7">
        <v>1379.9</v>
      </c>
      <c r="P9" s="69">
        <v>2015</v>
      </c>
      <c r="Q9" s="7">
        <v>245.1</v>
      </c>
      <c r="R9" s="7">
        <v>245.1</v>
      </c>
      <c r="S9" s="7">
        <v>288.10000000000002</v>
      </c>
      <c r="T9" s="69">
        <v>2015</v>
      </c>
      <c r="U9" s="7">
        <v>243.2</v>
      </c>
      <c r="V9" s="7">
        <v>243.2</v>
      </c>
      <c r="W9" s="7">
        <v>298.7</v>
      </c>
      <c r="X9" s="6"/>
      <c r="Y9" s="6"/>
      <c r="Z9" s="6"/>
      <c r="AA9" s="6"/>
      <c r="AB9" s="6"/>
      <c r="AC9" s="6"/>
      <c r="AD9" s="6"/>
      <c r="AE9" s="6"/>
      <c r="AF9" s="6"/>
      <c r="AG9" s="6"/>
      <c r="AH9" s="6"/>
      <c r="AI9" s="6"/>
      <c r="AJ9" s="6"/>
      <c r="AK9" s="6"/>
      <c r="AL9" s="6"/>
      <c r="AM9" s="6"/>
      <c r="AO9" s="6">
        <f>IF(H9="","",VLOOKUP(H9,Inflation!$A$2:'Inflation'!$B$21,2))</f>
        <v>104.789</v>
      </c>
      <c r="AP9" s="6">
        <f>IF(I9="","",I9*(Inflation!$B$2/AO9))</f>
        <v>698.46421857256007</v>
      </c>
      <c r="AQ9" s="6">
        <f>IF(J9="","",J9*(Inflation!$B$2/AO9))</f>
        <v>590.1120346601266</v>
      </c>
      <c r="AR9" s="6">
        <f>IF(K9="","",K9*(Inflation!$B$2/AO9))</f>
        <v>817.93335178310713</v>
      </c>
      <c r="AS9" s="6">
        <f>IF(L9="","",VLOOKUP(L9,Inflation!$A$2:'Inflation'!$B$21,2))</f>
        <v>104.789</v>
      </c>
      <c r="AT9" s="6">
        <f>IF(M9="","",M9*(Inflation!$B$2/AS9))</f>
        <v>879.1527164110737</v>
      </c>
      <c r="AU9" s="6">
        <f>IF(N9="","",N9*(Inflation!$B$2/AS9))</f>
        <v>734.63237553560009</v>
      </c>
      <c r="AV9" s="6">
        <f>IF(O9="","",O9*(Inflation!$B$2/AS9))</f>
        <v>1050.7039956483984</v>
      </c>
      <c r="AW9" s="6">
        <f>IF(P9="","",VLOOKUP(P9,Inflation!$A$2:'Inflation'!$B$21,2))</f>
        <v>104.789</v>
      </c>
      <c r="AX9" s="6">
        <f>IF(Q9="","",Q9*(Inflation!$B$2/AW9))</f>
        <v>186.62768992928648</v>
      </c>
      <c r="AY9" s="6">
        <f>IF(R9="","",R9*(Inflation!$B$2/AW9))</f>
        <v>186.62768992928648</v>
      </c>
      <c r="AZ9" s="6">
        <f>IF(S9="","",S9*(Inflation!$B$2/AW9))</f>
        <v>219.36938991688061</v>
      </c>
      <c r="BA9" s="6">
        <f>IF(T9="","",VLOOKUP(T9,Inflation!$A$2:'Inflation'!$B$21,2))</f>
        <v>104.789</v>
      </c>
      <c r="BB9" s="6">
        <f>IF(U9="","",U9*(Inflation!$B$2/BA9))</f>
        <v>185.18096365076488</v>
      </c>
      <c r="BC9" s="6">
        <f>IF(V9="","",V9*(Inflation!$B$2/BA9))</f>
        <v>185.18096365076488</v>
      </c>
      <c r="BD9" s="6">
        <f>IF(W9="","",W9*(Inflation!$B$2/BA9))</f>
        <v>227.44059968126425</v>
      </c>
      <c r="BE9" s="6" t="str">
        <f>IF(X9="","",VLOOKUP(X9,Inflation!$A$2:'Inflation'!$B$21,2))</f>
        <v/>
      </c>
      <c r="BF9" s="6" t="str">
        <f>IF(Y9="","",Y9*(Inflation!$B$2/BE9))</f>
        <v/>
      </c>
      <c r="BG9" s="6" t="str">
        <f>IF(Z9="","",Z9*(Inflation!$B$2/BE9))</f>
        <v/>
      </c>
      <c r="BH9" s="6" t="str">
        <f>IF(AA9="","",AA9*(Inflation!$B$2/BE9))</f>
        <v/>
      </c>
      <c r="BI9" s="6" t="str">
        <f>IF(AB9="","",VLOOKUP(AB9,Inflation!$A$2:'Inflation'!$B$21,2))</f>
        <v/>
      </c>
      <c r="BJ9" s="6" t="str">
        <f>IF(AC9="","",AC9*(Inflation!$B$2/BI9))</f>
        <v/>
      </c>
      <c r="BK9" s="6" t="str">
        <f>IF(AD9="","",AD9*(Inflation!$B$2/BI9))</f>
        <v/>
      </c>
      <c r="BL9" s="6" t="str">
        <f>IF(AE9="","",AE9*(Inflation!$B$2/BI9))</f>
        <v/>
      </c>
      <c r="BM9" s="6" t="str">
        <f>IF(AF9="","",VLOOKUP(AF9,Inflation!$A$2:'Inflation'!$B$21,2))</f>
        <v/>
      </c>
      <c r="BN9" s="6" t="str">
        <f>IF(AG9="","",AG9*(Inflation!$B$2/BM9))</f>
        <v/>
      </c>
      <c r="BO9" s="6" t="str">
        <f>IF(AH9="","",AH9*(Inflation!$B$2/BM9))</f>
        <v/>
      </c>
      <c r="BP9" s="6" t="str">
        <f>IF(AI9="","",AI9*(Inflation!$B$2/BM9))</f>
        <v/>
      </c>
      <c r="BQ9" s="6" t="str">
        <f>IF(AJ9="","",VLOOKUP(AJ9,Inflation!$A$2:'Inflation'!$B$21,2))</f>
        <v/>
      </c>
      <c r="BR9" s="6" t="str">
        <f>IF(AK9="","",AK9*(Inflation!$B$2/BQ9))</f>
        <v/>
      </c>
      <c r="BS9" s="6" t="str">
        <f>IF(AL9="","",AL9*(Inflation!$B$2/BQ9))</f>
        <v/>
      </c>
      <c r="BT9" s="6" t="str">
        <f>IF(AM9="","",AM9*(Inflation!$B$2/BQ9))</f>
        <v/>
      </c>
      <c r="BV9" s="6">
        <f>IF(AP9="","",AP9*(Inflation!$B$17/Inflation!$B$2))</f>
        <v>927.33183349397348</v>
      </c>
      <c r="BW9" s="6">
        <f>IF(AQ9="","",AQ9*(Inflation!$B$17/Inflation!$B$2))</f>
        <v>783.47560335531398</v>
      </c>
      <c r="BX9" s="6">
        <f>IF(AR9="","",AR9*(Inflation!$B$17/Inflation!$B$2))</f>
        <v>1085.947733063585</v>
      </c>
      <c r="BY9" s="6">
        <f>IF(AS9="","",AS9*(Inflation!$B$17/Inflation!$B$2))</f>
        <v>139.12548834440406</v>
      </c>
      <c r="BZ9" s="6">
        <f>IF(AT9="","",AT9*(Inflation!$B$17/Inflation!$B$2))</f>
        <v>1167.2270085600587</v>
      </c>
      <c r="CA9" s="6">
        <f>IF(AU9="","",AU9*(Inflation!$B$17/Inflation!$B$2))</f>
        <v>975.35130595768624</v>
      </c>
      <c r="CB9" s="6">
        <f>IF(AV9="","",AV9*(Inflation!$B$17/Inflation!$B$2))</f>
        <v>1394.9909484774166</v>
      </c>
      <c r="CC9" s="6">
        <f>IF(AW9="","",AW9*(Inflation!$B$17/Inflation!$B$2))</f>
        <v>139.12548834440406</v>
      </c>
      <c r="CD9" s="6">
        <f>IF(AX9="","",AX9*(Inflation!$B$17/Inflation!$B$2))</f>
        <v>247.78047791275802</v>
      </c>
      <c r="CE9" s="6">
        <f>IF(AY9="","",AY9*(Inflation!$B$17/Inflation!$B$2))</f>
        <v>247.78047791275802</v>
      </c>
      <c r="CF9" s="6">
        <f>IF(AZ9="","",AZ9*(Inflation!$B$17/Inflation!$B$2))</f>
        <v>291.25073719569804</v>
      </c>
      <c r="CG9" s="6">
        <f>IF(BA9="","",BA9*(Inflation!$B$17/Inflation!$B$2))</f>
        <v>139.12548834440406</v>
      </c>
      <c r="CH9" s="6">
        <f>IF(BB9="","",BB9*(Inflation!$B$17/Inflation!$B$2))</f>
        <v>245.8596990142095</v>
      </c>
      <c r="CI9" s="6">
        <f>IF(BC9="","",BC9*(Inflation!$B$17/Inflation!$B$2))</f>
        <v>245.8596990142095</v>
      </c>
      <c r="CJ9" s="6">
        <f>IF(BD9="","",BD9*(Inflation!$B$17/Inflation!$B$2))</f>
        <v>301.96666157707386</v>
      </c>
      <c r="CK9" s="6" t="str">
        <f>IF(BE9="","",BE9*(Inflation!$B$17/Inflation!$B$2))</f>
        <v/>
      </c>
      <c r="CL9" s="6" t="str">
        <f>IF(BF9="","",BF9*(Inflation!$B$17/Inflation!$B$2))</f>
        <v/>
      </c>
      <c r="CM9" s="6" t="str">
        <f>IF(BG9="","",BG9*(Inflation!$B$17/Inflation!$B$2))</f>
        <v/>
      </c>
      <c r="CN9" s="6" t="str">
        <f>IF(BH9="","",BH9*(Inflation!$B$17/Inflation!$B$2))</f>
        <v/>
      </c>
      <c r="CO9" s="6" t="str">
        <f>IF(BI9="","",BI9*(Inflation!$B$17/Inflation!$B$2))</f>
        <v/>
      </c>
      <c r="CP9" s="6" t="str">
        <f>IF(BJ9="","",BJ9*(Inflation!$B$17/Inflation!$B$2))</f>
        <v/>
      </c>
      <c r="CQ9" s="6" t="str">
        <f>IF(BK9="","",BK9*(Inflation!$B$17/Inflation!$B$2))</f>
        <v/>
      </c>
      <c r="CR9" s="6" t="str">
        <f>IF(BL9="","",BL9*(Inflation!$B$17/Inflation!$B$2))</f>
        <v/>
      </c>
      <c r="CS9" s="6" t="str">
        <f>IF(BM9="","",BM9*(Inflation!$B$17/Inflation!$B$2))</f>
        <v/>
      </c>
      <c r="CT9" s="6" t="str">
        <f>IF(BN9="","",BN9*(Inflation!$B$17/Inflation!$B$2))</f>
        <v/>
      </c>
      <c r="CU9" s="6" t="str">
        <f>IF(BO9="","",BO9*(Inflation!$B$17/Inflation!$B$2))</f>
        <v/>
      </c>
      <c r="CV9" s="6" t="str">
        <f>IF(BP9="","",BP9*(Inflation!$B$17/Inflation!$B$2))</f>
        <v/>
      </c>
      <c r="CW9" s="6" t="str">
        <f>IF(BQ9="","",BQ9*(Inflation!$B$17/Inflation!$B$2))</f>
        <v/>
      </c>
      <c r="CX9" s="6" t="str">
        <f>IF(BR9="","",BR9*(Inflation!$B$17/Inflation!$B$2))</f>
        <v/>
      </c>
      <c r="CY9" s="6" t="str">
        <f>IF(BS9="","",BS9*(Inflation!$B$17/Inflation!$B$2))</f>
        <v/>
      </c>
      <c r="CZ9" s="6" t="str">
        <f>IF(BT9="","",BT9*(Inflation!$B$17/Inflation!$B$2))</f>
        <v/>
      </c>
    </row>
    <row r="10" spans="1:104" ht="39" x14ac:dyDescent="0.25">
      <c r="A10" s="3" t="s">
        <v>65</v>
      </c>
      <c r="B10" s="3" t="s">
        <v>31</v>
      </c>
      <c r="C10" s="3" t="s">
        <v>142</v>
      </c>
      <c r="D10" s="9" t="s">
        <v>127</v>
      </c>
      <c r="E10" s="56" t="s">
        <v>461</v>
      </c>
      <c r="F10" s="63" t="s">
        <v>383</v>
      </c>
      <c r="G10" s="63" t="s">
        <v>462</v>
      </c>
      <c r="H10" s="69">
        <v>2015</v>
      </c>
      <c r="I10" s="7">
        <v>1400</v>
      </c>
      <c r="J10" s="7">
        <v>1364</v>
      </c>
      <c r="K10" s="7">
        <v>1533</v>
      </c>
      <c r="L10" s="69">
        <v>2015</v>
      </c>
      <c r="M10" s="7">
        <v>1857</v>
      </c>
      <c r="N10" s="7">
        <v>1794</v>
      </c>
      <c r="O10" s="7">
        <v>2063</v>
      </c>
      <c r="P10" s="69">
        <v>2015</v>
      </c>
      <c r="Q10" s="7">
        <v>741</v>
      </c>
      <c r="R10" s="7">
        <v>723</v>
      </c>
      <c r="S10" s="7">
        <v>784</v>
      </c>
      <c r="T10" s="69">
        <v>2015</v>
      </c>
      <c r="U10" s="7">
        <v>747</v>
      </c>
      <c r="V10" s="7">
        <v>725</v>
      </c>
      <c r="W10" s="7">
        <v>799</v>
      </c>
      <c r="X10" s="6"/>
      <c r="Y10" s="6"/>
      <c r="Z10" s="6"/>
      <c r="AA10" s="6"/>
      <c r="AB10" s="6"/>
      <c r="AC10" s="6"/>
      <c r="AD10" s="6"/>
      <c r="AE10" s="6"/>
      <c r="AF10" s="6"/>
      <c r="AG10" s="6"/>
      <c r="AH10" s="6"/>
      <c r="AI10" s="6"/>
      <c r="AJ10" s="6"/>
      <c r="AK10" s="6"/>
      <c r="AL10" s="6"/>
      <c r="AM10" s="6"/>
      <c r="AO10" s="6">
        <f>IF(H10="","",VLOOKUP(H10,Inflation!$A$2:'Inflation'!$B$21,2))</f>
        <v>104.789</v>
      </c>
      <c r="AP10" s="6">
        <f>IF(I10="","",I10*(Inflation!$B$2/AO10))</f>
        <v>1066.00883680539</v>
      </c>
      <c r="AQ10" s="6">
        <f>IF(J10="","",J10*(Inflation!$B$2/AO10))</f>
        <v>1038.5971810018227</v>
      </c>
      <c r="AR10" s="6">
        <f>IF(K10="","",K10*(Inflation!$B$2/AO10))</f>
        <v>1167.2796763019019</v>
      </c>
      <c r="AS10" s="6">
        <f>IF(L10="","",VLOOKUP(L10,Inflation!$A$2:'Inflation'!$B$21,2))</f>
        <v>104.789</v>
      </c>
      <c r="AT10" s="6">
        <f>IF(M10="","",M10*(Inflation!$B$2/AS10))</f>
        <v>1413.9845785340065</v>
      </c>
      <c r="AU10" s="6">
        <f>IF(N10="","",N10*(Inflation!$B$2/AS10))</f>
        <v>1366.0141808777639</v>
      </c>
      <c r="AV10" s="6">
        <f>IF(O10="","",O10*(Inflation!$B$2/AS10))</f>
        <v>1570.8401645210854</v>
      </c>
      <c r="AW10" s="6">
        <f>IF(P10="","",VLOOKUP(P10,Inflation!$A$2:'Inflation'!$B$21,2))</f>
        <v>104.789</v>
      </c>
      <c r="AX10" s="6">
        <f>IF(Q10="","",Q10*(Inflation!$B$2/AW10))</f>
        <v>564.2232486234243</v>
      </c>
      <c r="AY10" s="6">
        <f>IF(R10="","",R10*(Inflation!$B$2/AW10))</f>
        <v>550.51742072164063</v>
      </c>
      <c r="AZ10" s="6">
        <f>IF(S10="","",S10*(Inflation!$B$2/AW10))</f>
        <v>596.96494861101837</v>
      </c>
      <c r="BA10" s="6">
        <f>IF(T10="","",VLOOKUP(T10,Inflation!$A$2:'Inflation'!$B$21,2))</f>
        <v>104.789</v>
      </c>
      <c r="BB10" s="6">
        <f>IF(U10="","",U10*(Inflation!$B$2/BA10))</f>
        <v>568.79185792401881</v>
      </c>
      <c r="BC10" s="6">
        <f>IF(V10="","",V10*(Inflation!$B$2/BA10))</f>
        <v>552.04029048850555</v>
      </c>
      <c r="BD10" s="6">
        <f>IF(W10="","",W10*(Inflation!$B$2/BA10))</f>
        <v>608.38647186250466</v>
      </c>
      <c r="BE10" s="6" t="str">
        <f>IF(X10="","",VLOOKUP(X10,Inflation!$A$2:'Inflation'!$B$21,2))</f>
        <v/>
      </c>
      <c r="BF10" s="6" t="str">
        <f>IF(Y10="","",Y10*(Inflation!$B$2/BE10))</f>
        <v/>
      </c>
      <c r="BG10" s="6" t="str">
        <f>IF(Z10="","",Z10*(Inflation!$B$2/BE10))</f>
        <v/>
      </c>
      <c r="BH10" s="6" t="str">
        <f>IF(AA10="","",AA10*(Inflation!$B$2/BE10))</f>
        <v/>
      </c>
      <c r="BI10" s="6" t="str">
        <f>IF(AB10="","",VLOOKUP(AB10,Inflation!$A$2:'Inflation'!$B$21,2))</f>
        <v/>
      </c>
      <c r="BJ10" s="6" t="str">
        <f>IF(AC10="","",AC10*(Inflation!$B$2/BI10))</f>
        <v/>
      </c>
      <c r="BK10" s="6" t="str">
        <f>IF(AD10="","",AD10*(Inflation!$B$2/BI10))</f>
        <v/>
      </c>
      <c r="BL10" s="6" t="str">
        <f>IF(AE10="","",AE10*(Inflation!$B$2/BI10))</f>
        <v/>
      </c>
      <c r="BM10" s="6" t="str">
        <f>IF(AF10="","",VLOOKUP(AF10,Inflation!$A$2:'Inflation'!$B$21,2))</f>
        <v/>
      </c>
      <c r="BN10" s="6" t="str">
        <f>IF(AG10="","",AG10*(Inflation!$B$2/BM10))</f>
        <v/>
      </c>
      <c r="BO10" s="6" t="str">
        <f>IF(AH10="","",AH10*(Inflation!$B$2/BM10))</f>
        <v/>
      </c>
      <c r="BP10" s="6" t="str">
        <f>IF(AI10="","",AI10*(Inflation!$B$2/BM10))</f>
        <v/>
      </c>
      <c r="BQ10" s="6" t="str">
        <f>IF(AJ10="","",VLOOKUP(AJ10,Inflation!$A$2:'Inflation'!$B$21,2))</f>
        <v/>
      </c>
      <c r="BR10" s="6" t="str">
        <f>IF(AK10="","",AK10*(Inflation!$B$2/BQ10))</f>
        <v/>
      </c>
      <c r="BS10" s="6" t="str">
        <f>IF(AL10="","",AL10*(Inflation!$B$2/BQ10))</f>
        <v/>
      </c>
      <c r="BT10" s="6" t="str">
        <f>IF(AM10="","",AM10*(Inflation!$B$2/BQ10))</f>
        <v/>
      </c>
      <c r="BV10" s="6">
        <f>IF(AP10="","",AP10*(Inflation!$B$17/Inflation!$B$2))</f>
        <v>1415.3107673515351</v>
      </c>
      <c r="BW10" s="6">
        <f>IF(AQ10="","",AQ10*(Inflation!$B$17/Inflation!$B$2))</f>
        <v>1378.9170619053525</v>
      </c>
      <c r="BX10" s="6">
        <f>IF(AR10="","",AR10*(Inflation!$B$17/Inflation!$B$2))</f>
        <v>1549.7652902499306</v>
      </c>
      <c r="BY10" s="6">
        <f>IF(AS10="","",AS10*(Inflation!$B$17/Inflation!$B$2))</f>
        <v>139.12548834440406</v>
      </c>
      <c r="BZ10" s="6">
        <f>IF(AT10="","",AT10*(Inflation!$B$17/Inflation!$B$2))</f>
        <v>1877.3086392655716</v>
      </c>
      <c r="CA10" s="6">
        <f>IF(AU10="","",AU10*(Inflation!$B$17/Inflation!$B$2))</f>
        <v>1813.6196547347527</v>
      </c>
      <c r="CB10" s="6">
        <f>IF(AV10="","",AV10*(Inflation!$B$17/Inflation!$B$2))</f>
        <v>2085.5615093187262</v>
      </c>
      <c r="CC10" s="6">
        <f>IF(AW10="","",AW10*(Inflation!$B$17/Inflation!$B$2))</f>
        <v>139.12548834440406</v>
      </c>
      <c r="CD10" s="6">
        <f>IF(AX10="","",AX10*(Inflation!$B$17/Inflation!$B$2))</f>
        <v>749.10377043391964</v>
      </c>
      <c r="CE10" s="6">
        <f>IF(AY10="","",AY10*(Inflation!$B$17/Inflation!$B$2))</f>
        <v>730.90691771082834</v>
      </c>
      <c r="CF10" s="6">
        <f>IF(AZ10="","",AZ10*(Inflation!$B$17/Inflation!$B$2))</f>
        <v>792.57402971685963</v>
      </c>
      <c r="CG10" s="6">
        <f>IF(BA10="","",BA10*(Inflation!$B$17/Inflation!$B$2))</f>
        <v>139.12548834440406</v>
      </c>
      <c r="CH10" s="6">
        <f>IF(BB10="","",BB10*(Inflation!$B$17/Inflation!$B$2))</f>
        <v>755.16938800828336</v>
      </c>
      <c r="CI10" s="6">
        <f>IF(BC10="","",BC10*(Inflation!$B$17/Inflation!$B$2))</f>
        <v>732.92879023561636</v>
      </c>
      <c r="CJ10" s="6">
        <f>IF(BD10="","",BD10*(Inflation!$B$17/Inflation!$B$2))</f>
        <v>807.73807365276889</v>
      </c>
      <c r="CK10" s="6" t="str">
        <f>IF(BE10="","",BE10*(Inflation!$B$17/Inflation!$B$2))</f>
        <v/>
      </c>
      <c r="CL10" s="6" t="str">
        <f>IF(BF10="","",BF10*(Inflation!$B$17/Inflation!$B$2))</f>
        <v/>
      </c>
      <c r="CM10" s="6" t="str">
        <f>IF(BG10="","",BG10*(Inflation!$B$17/Inflation!$B$2))</f>
        <v/>
      </c>
      <c r="CN10" s="6" t="str">
        <f>IF(BH10="","",BH10*(Inflation!$B$17/Inflation!$B$2))</f>
        <v/>
      </c>
      <c r="CO10" s="6" t="str">
        <f>IF(BI10="","",BI10*(Inflation!$B$17/Inflation!$B$2))</f>
        <v/>
      </c>
      <c r="CP10" s="6" t="str">
        <f>IF(BJ10="","",BJ10*(Inflation!$B$17/Inflation!$B$2))</f>
        <v/>
      </c>
      <c r="CQ10" s="6" t="str">
        <f>IF(BK10="","",BK10*(Inflation!$B$17/Inflation!$B$2))</f>
        <v/>
      </c>
      <c r="CR10" s="6" t="str">
        <f>IF(BL10="","",BL10*(Inflation!$B$17/Inflation!$B$2))</f>
        <v/>
      </c>
      <c r="CS10" s="6" t="str">
        <f>IF(BM10="","",BM10*(Inflation!$B$17/Inflation!$B$2))</f>
        <v/>
      </c>
      <c r="CT10" s="6" t="str">
        <f>IF(BN10="","",BN10*(Inflation!$B$17/Inflation!$B$2))</f>
        <v/>
      </c>
      <c r="CU10" s="6" t="str">
        <f>IF(BO10="","",BO10*(Inflation!$B$17/Inflation!$B$2))</f>
        <v/>
      </c>
      <c r="CV10" s="6" t="str">
        <f>IF(BP10="","",BP10*(Inflation!$B$17/Inflation!$B$2))</f>
        <v/>
      </c>
      <c r="CW10" s="6" t="str">
        <f>IF(BQ10="","",BQ10*(Inflation!$B$17/Inflation!$B$2))</f>
        <v/>
      </c>
      <c r="CX10" s="6" t="str">
        <f>IF(BR10="","",BR10*(Inflation!$B$17/Inflation!$B$2))</f>
        <v/>
      </c>
      <c r="CY10" s="6" t="str">
        <f>IF(BS10="","",BS10*(Inflation!$B$17/Inflation!$B$2))</f>
        <v/>
      </c>
      <c r="CZ10" s="6" t="str">
        <f>IF(BT10="","",BT10*(Inflation!$B$17/Inflation!$B$2))</f>
        <v/>
      </c>
    </row>
    <row r="11" spans="1:104" ht="39" x14ac:dyDescent="0.25">
      <c r="A11" s="3" t="s">
        <v>65</v>
      </c>
      <c r="B11" s="3" t="s">
        <v>31</v>
      </c>
      <c r="C11" s="3" t="s">
        <v>150</v>
      </c>
      <c r="D11" s="9" t="s">
        <v>117</v>
      </c>
      <c r="E11" s="56" t="s">
        <v>463</v>
      </c>
      <c r="F11" s="63" t="s">
        <v>384</v>
      </c>
      <c r="G11" s="63" t="s">
        <v>464</v>
      </c>
      <c r="H11" s="69">
        <v>2015</v>
      </c>
      <c r="I11" s="7">
        <v>1811</v>
      </c>
      <c r="J11" s="7">
        <v>1633</v>
      </c>
      <c r="K11" s="7">
        <v>2026</v>
      </c>
      <c r="L11" s="69">
        <v>2015</v>
      </c>
      <c r="M11" s="7">
        <v>1993</v>
      </c>
      <c r="N11" s="7">
        <v>1783</v>
      </c>
      <c r="O11" s="7">
        <v>2252</v>
      </c>
      <c r="P11" s="69">
        <v>2015</v>
      </c>
      <c r="Q11" s="7">
        <v>141</v>
      </c>
      <c r="R11" s="7">
        <v>127</v>
      </c>
      <c r="S11" s="7">
        <v>154</v>
      </c>
      <c r="T11" s="69">
        <v>2015</v>
      </c>
      <c r="U11" s="7">
        <v>151</v>
      </c>
      <c r="V11" s="7">
        <v>135</v>
      </c>
      <c r="W11" s="7">
        <v>166</v>
      </c>
      <c r="X11" s="6"/>
      <c r="Y11" s="6"/>
      <c r="Z11" s="6"/>
      <c r="AA11" s="6"/>
      <c r="AB11" s="6"/>
      <c r="AC11" s="6"/>
      <c r="AD11" s="6"/>
      <c r="AE11" s="6"/>
      <c r="AF11" s="6"/>
      <c r="AG11" s="6"/>
      <c r="AH11" s="6"/>
      <c r="AI11" s="6"/>
      <c r="AJ11" s="6"/>
      <c r="AK11" s="6"/>
      <c r="AL11" s="6"/>
      <c r="AM11" s="6"/>
      <c r="AO11" s="6">
        <f>IF(H11="","",VLOOKUP(H11,Inflation!$A$2:'Inflation'!$B$21,2))</f>
        <v>104.789</v>
      </c>
      <c r="AP11" s="6">
        <f>IF(I11="","",I11*(Inflation!$B$2/AO11))</f>
        <v>1378.958573896115</v>
      </c>
      <c r="AQ11" s="6">
        <f>IF(J11="","",J11*(Inflation!$B$2/AO11))</f>
        <v>1243.4231646451442</v>
      </c>
      <c r="AR11" s="6">
        <f>IF(K11="","",K11*(Inflation!$B$2/AO11))</f>
        <v>1542.6670738340856</v>
      </c>
      <c r="AS11" s="6">
        <f>IF(L11="","",VLOOKUP(L11,Inflation!$A$2:'Inflation'!$B$21,2))</f>
        <v>104.789</v>
      </c>
      <c r="AT11" s="6">
        <f>IF(M11="","",M11*(Inflation!$B$2/AS11))</f>
        <v>1517.5397226808159</v>
      </c>
      <c r="AU11" s="6">
        <f>IF(N11="","",N11*(Inflation!$B$2/AS11))</f>
        <v>1357.6383971600073</v>
      </c>
      <c r="AV11" s="6">
        <f>IF(O11="","",O11*(Inflation!$B$2/AS11))</f>
        <v>1714.751357489813</v>
      </c>
      <c r="AW11" s="6">
        <f>IF(P11="","",VLOOKUP(P11,Inflation!$A$2:'Inflation'!$B$21,2))</f>
        <v>104.789</v>
      </c>
      <c r="AX11" s="6">
        <f>IF(Q11="","",Q11*(Inflation!$B$2/AW11))</f>
        <v>107.36231856397141</v>
      </c>
      <c r="AY11" s="6">
        <f>IF(R11="","",R11*(Inflation!$B$2/AW11))</f>
        <v>96.702230195917522</v>
      </c>
      <c r="AZ11" s="6">
        <f>IF(S11="","",S11*(Inflation!$B$2/AW11))</f>
        <v>117.26097204859289</v>
      </c>
      <c r="BA11" s="6">
        <f>IF(T11="","",VLOOKUP(T11,Inflation!$A$2:'Inflation'!$B$21,2))</f>
        <v>104.789</v>
      </c>
      <c r="BB11" s="6">
        <f>IF(U11="","",U11*(Inflation!$B$2/BA11))</f>
        <v>114.97666739829563</v>
      </c>
      <c r="BC11" s="6">
        <f>IF(V11="","",V11*(Inflation!$B$2/BA11))</f>
        <v>102.79370926337688</v>
      </c>
      <c r="BD11" s="6">
        <f>IF(W11="","",W11*(Inflation!$B$2/BA11))</f>
        <v>126.39819064978195</v>
      </c>
      <c r="BE11" s="6" t="str">
        <f>IF(X11="","",VLOOKUP(X11,Inflation!$A$2:'Inflation'!$B$21,2))</f>
        <v/>
      </c>
      <c r="BF11" s="6" t="str">
        <f>IF(Y11="","",Y11*(Inflation!$B$2/BE11))</f>
        <v/>
      </c>
      <c r="BG11" s="6" t="str">
        <f>IF(Z11="","",Z11*(Inflation!$B$2/BE11))</f>
        <v/>
      </c>
      <c r="BH11" s="6" t="str">
        <f>IF(AA11="","",AA11*(Inflation!$B$2/BE11))</f>
        <v/>
      </c>
      <c r="BI11" s="6" t="str">
        <f>IF(AB11="","",VLOOKUP(AB11,Inflation!$A$2:'Inflation'!$B$21,2))</f>
        <v/>
      </c>
      <c r="BJ11" s="6" t="str">
        <f>IF(AC11="","",AC11*(Inflation!$B$2/BI11))</f>
        <v/>
      </c>
      <c r="BK11" s="6" t="str">
        <f>IF(AD11="","",AD11*(Inflation!$B$2/BI11))</f>
        <v/>
      </c>
      <c r="BL11" s="6" t="str">
        <f>IF(AE11="","",AE11*(Inflation!$B$2/BI11))</f>
        <v/>
      </c>
      <c r="BM11" s="6" t="str">
        <f>IF(AF11="","",VLOOKUP(AF11,Inflation!$A$2:'Inflation'!$B$21,2))</f>
        <v/>
      </c>
      <c r="BN11" s="6" t="str">
        <f>IF(AG11="","",AG11*(Inflation!$B$2/BM11))</f>
        <v/>
      </c>
      <c r="BO11" s="6" t="str">
        <f>IF(AH11="","",AH11*(Inflation!$B$2/BM11))</f>
        <v/>
      </c>
      <c r="BP11" s="6" t="str">
        <f>IF(AI11="","",AI11*(Inflation!$B$2/BM11))</f>
        <v/>
      </c>
      <c r="BQ11" s="6" t="str">
        <f>IF(AJ11="","",VLOOKUP(AJ11,Inflation!$A$2:'Inflation'!$B$21,2))</f>
        <v/>
      </c>
      <c r="BR11" s="6" t="str">
        <f>IF(AK11="","",AK11*(Inflation!$B$2/BQ11))</f>
        <v/>
      </c>
      <c r="BS11" s="6" t="str">
        <f>IF(AL11="","",AL11*(Inflation!$B$2/BQ11))</f>
        <v/>
      </c>
      <c r="BT11" s="6" t="str">
        <f>IF(AM11="","",AM11*(Inflation!$B$2/BQ11))</f>
        <v/>
      </c>
      <c r="BV11" s="6">
        <f>IF(AP11="","",AP11*(Inflation!$B$17/Inflation!$B$2))</f>
        <v>1830.8055711954496</v>
      </c>
      <c r="BW11" s="6">
        <f>IF(AQ11="","",AQ11*(Inflation!$B$17/Inflation!$B$2))</f>
        <v>1650.8589164893262</v>
      </c>
      <c r="BX11" s="6">
        <f>IF(AR11="","",AR11*(Inflation!$B$17/Inflation!$B$2))</f>
        <v>2048.1568676101497</v>
      </c>
      <c r="BY11" s="6">
        <f>IF(AS11="","",AS11*(Inflation!$B$17/Inflation!$B$2))</f>
        <v>139.12548834440406</v>
      </c>
      <c r="BZ11" s="6">
        <f>IF(AT11="","",AT11*(Inflation!$B$17/Inflation!$B$2))</f>
        <v>2014.7959709511495</v>
      </c>
      <c r="CA11" s="6">
        <f>IF(AU11="","",AU11*(Inflation!$B$17/Inflation!$B$2))</f>
        <v>1802.4993558484191</v>
      </c>
      <c r="CB11" s="6">
        <f>IF(AV11="","",AV11*(Inflation!$B$17/Inflation!$B$2))</f>
        <v>2276.6284629111833</v>
      </c>
      <c r="CC11" s="6">
        <f>IF(AW11="","",AW11*(Inflation!$B$17/Inflation!$B$2))</f>
        <v>139.12548834440406</v>
      </c>
      <c r="CD11" s="6">
        <f>IF(AX11="","",AX11*(Inflation!$B$17/Inflation!$B$2))</f>
        <v>142.54201299754746</v>
      </c>
      <c r="CE11" s="6">
        <f>IF(AY11="","",AY11*(Inflation!$B$17/Inflation!$B$2))</f>
        <v>128.38890532403209</v>
      </c>
      <c r="CF11" s="6">
        <f>IF(AZ11="","",AZ11*(Inflation!$B$17/Inflation!$B$2))</f>
        <v>155.68418440866884</v>
      </c>
      <c r="CG11" s="6">
        <f>IF(BA11="","",BA11*(Inflation!$B$17/Inflation!$B$2))</f>
        <v>139.12548834440406</v>
      </c>
      <c r="CH11" s="6">
        <f>IF(BB11="","",BB11*(Inflation!$B$17/Inflation!$B$2))</f>
        <v>152.65137562148698</v>
      </c>
      <c r="CI11" s="6">
        <f>IF(BC11="","",BC11*(Inflation!$B$17/Inflation!$B$2))</f>
        <v>136.47639542318373</v>
      </c>
      <c r="CJ11" s="6">
        <f>IF(BD11="","",BD11*(Inflation!$B$17/Inflation!$B$2))</f>
        <v>167.8154195573963</v>
      </c>
      <c r="CK11" s="6" t="str">
        <f>IF(BE11="","",BE11*(Inflation!$B$17/Inflation!$B$2))</f>
        <v/>
      </c>
      <c r="CL11" s="6" t="str">
        <f>IF(BF11="","",BF11*(Inflation!$B$17/Inflation!$B$2))</f>
        <v/>
      </c>
      <c r="CM11" s="6" t="str">
        <f>IF(BG11="","",BG11*(Inflation!$B$17/Inflation!$B$2))</f>
        <v/>
      </c>
      <c r="CN11" s="6" t="str">
        <f>IF(BH11="","",BH11*(Inflation!$B$17/Inflation!$B$2))</f>
        <v/>
      </c>
      <c r="CO11" s="6" t="str">
        <f>IF(BI11="","",BI11*(Inflation!$B$17/Inflation!$B$2))</f>
        <v/>
      </c>
      <c r="CP11" s="6" t="str">
        <f>IF(BJ11="","",BJ11*(Inflation!$B$17/Inflation!$B$2))</f>
        <v/>
      </c>
      <c r="CQ11" s="6" t="str">
        <f>IF(BK11="","",BK11*(Inflation!$B$17/Inflation!$B$2))</f>
        <v/>
      </c>
      <c r="CR11" s="6" t="str">
        <f>IF(BL11="","",BL11*(Inflation!$B$17/Inflation!$B$2))</f>
        <v/>
      </c>
      <c r="CS11" s="6" t="str">
        <f>IF(BM11="","",BM11*(Inflation!$B$17/Inflation!$B$2))</f>
        <v/>
      </c>
      <c r="CT11" s="6" t="str">
        <f>IF(BN11="","",BN11*(Inflation!$B$17/Inflation!$B$2))</f>
        <v/>
      </c>
      <c r="CU11" s="6" t="str">
        <f>IF(BO11="","",BO11*(Inflation!$B$17/Inflation!$B$2))</f>
        <v/>
      </c>
      <c r="CV11" s="6" t="str">
        <f>IF(BP11="","",BP11*(Inflation!$B$17/Inflation!$B$2))</f>
        <v/>
      </c>
      <c r="CW11" s="6" t="str">
        <f>IF(BQ11="","",BQ11*(Inflation!$B$17/Inflation!$B$2))</f>
        <v/>
      </c>
      <c r="CX11" s="6" t="str">
        <f>IF(BR11="","",BR11*(Inflation!$B$17/Inflation!$B$2))</f>
        <v/>
      </c>
      <c r="CY11" s="6" t="str">
        <f>IF(BS11="","",BS11*(Inflation!$B$17/Inflation!$B$2))</f>
        <v/>
      </c>
      <c r="CZ11" s="6" t="str">
        <f>IF(BT11="","",BT11*(Inflation!$B$17/Inflation!$B$2))</f>
        <v/>
      </c>
    </row>
    <row r="12" spans="1:104" ht="53.25" customHeight="1" x14ac:dyDescent="0.25">
      <c r="A12" s="3" t="s">
        <v>65</v>
      </c>
      <c r="B12" s="3" t="s">
        <v>31</v>
      </c>
      <c r="C12" s="3" t="s">
        <v>39</v>
      </c>
      <c r="D12" s="9" t="s">
        <v>35</v>
      </c>
      <c r="E12" s="12"/>
      <c r="F12" s="63" t="s">
        <v>385</v>
      </c>
      <c r="G12" s="63" t="s">
        <v>465</v>
      </c>
      <c r="H12" s="69">
        <v>2015</v>
      </c>
      <c r="I12" s="7">
        <v>269</v>
      </c>
      <c r="J12" s="7">
        <v>249</v>
      </c>
      <c r="K12" s="7">
        <v>297</v>
      </c>
      <c r="L12" s="69">
        <v>2015</v>
      </c>
      <c r="M12" s="7">
        <v>314</v>
      </c>
      <c r="N12" s="7">
        <v>289</v>
      </c>
      <c r="O12" s="7">
        <v>352</v>
      </c>
      <c r="P12" s="69">
        <v>2015</v>
      </c>
      <c r="Q12" s="7">
        <v>34</v>
      </c>
      <c r="R12" s="7">
        <v>33</v>
      </c>
      <c r="S12" s="7">
        <v>36</v>
      </c>
      <c r="T12" s="69">
        <v>2015</v>
      </c>
      <c r="U12" s="7">
        <v>36</v>
      </c>
      <c r="V12" s="7">
        <v>34</v>
      </c>
      <c r="W12" s="7">
        <v>38</v>
      </c>
      <c r="X12" s="6"/>
      <c r="Y12" s="6"/>
      <c r="Z12" s="6"/>
      <c r="AA12" s="6"/>
      <c r="AB12" s="6"/>
      <c r="AC12" s="6"/>
      <c r="AD12" s="6"/>
      <c r="AE12" s="6"/>
      <c r="AF12" s="6"/>
      <c r="AG12" s="6"/>
      <c r="AH12" s="6"/>
      <c r="AI12" s="6"/>
      <c r="AJ12" s="6"/>
      <c r="AK12" s="6"/>
      <c r="AL12" s="6"/>
      <c r="AM12" s="6"/>
      <c r="AO12" s="6">
        <f>IF(H12="","",VLOOKUP(H12,Inflation!$A$2:'Inflation'!$B$21,2))</f>
        <v>104.789</v>
      </c>
      <c r="AP12" s="6">
        <f>IF(I12="","",I12*(Inflation!$B$2/AO12))</f>
        <v>204.82598364332136</v>
      </c>
      <c r="AQ12" s="6">
        <f>IF(J12="","",J12*(Inflation!$B$2/AO12))</f>
        <v>189.59728597467293</v>
      </c>
      <c r="AR12" s="6">
        <f>IF(K12="","",K12*(Inflation!$B$2/AO12))</f>
        <v>226.14616037942915</v>
      </c>
      <c r="AS12" s="6">
        <f>IF(L12="","",VLOOKUP(L12,Inflation!$A$2:'Inflation'!$B$21,2))</f>
        <v>104.789</v>
      </c>
      <c r="AT12" s="6">
        <f>IF(M12="","",M12*(Inflation!$B$2/AS12))</f>
        <v>239.09055339778033</v>
      </c>
      <c r="AU12" s="6">
        <f>IF(N12="","",N12*(Inflation!$B$2/AS12))</f>
        <v>220.05468131196977</v>
      </c>
      <c r="AV12" s="6">
        <f>IF(O12="","",O12*(Inflation!$B$2/AS12))</f>
        <v>268.02507896821231</v>
      </c>
      <c r="AW12" s="6">
        <f>IF(P12="","",VLOOKUP(P12,Inflation!$A$2:'Inflation'!$B$21,2))</f>
        <v>104.789</v>
      </c>
      <c r="AX12" s="6">
        <f>IF(Q12="","",Q12*(Inflation!$B$2/AW12))</f>
        <v>25.888786036702328</v>
      </c>
      <c r="AY12" s="6">
        <f>IF(R12="","",R12*(Inflation!$B$2/AW12))</f>
        <v>25.127351153269906</v>
      </c>
      <c r="AZ12" s="6">
        <f>IF(S12="","",S12*(Inflation!$B$2/AW12))</f>
        <v>27.411655803567172</v>
      </c>
      <c r="BA12" s="6">
        <f>IF(T12="","",VLOOKUP(T12,Inflation!$A$2:'Inflation'!$B$21,2))</f>
        <v>104.789</v>
      </c>
      <c r="BB12" s="6">
        <f>IF(U12="","",U12*(Inflation!$B$2/BA12))</f>
        <v>27.411655803567172</v>
      </c>
      <c r="BC12" s="6">
        <f>IF(V12="","",V12*(Inflation!$B$2/BA12))</f>
        <v>25.888786036702328</v>
      </c>
      <c r="BD12" s="6">
        <f>IF(W12="","",W12*(Inflation!$B$2/BA12))</f>
        <v>28.934525570432012</v>
      </c>
      <c r="BE12" s="6" t="str">
        <f>IF(X12="","",VLOOKUP(X12,Inflation!$A$2:'Inflation'!$B$21,2))</f>
        <v/>
      </c>
      <c r="BF12" s="6" t="str">
        <f>IF(Y12="","",Y12*(Inflation!$B$2/BE12))</f>
        <v/>
      </c>
      <c r="BG12" s="6" t="str">
        <f>IF(Z12="","",Z12*(Inflation!$B$2/BE12))</f>
        <v/>
      </c>
      <c r="BH12" s="6" t="str">
        <f>IF(AA12="","",AA12*(Inflation!$B$2/BE12))</f>
        <v/>
      </c>
      <c r="BI12" s="6" t="str">
        <f>IF(AB12="","",VLOOKUP(AB12,Inflation!$A$2:'Inflation'!$B$21,2))</f>
        <v/>
      </c>
      <c r="BJ12" s="6" t="str">
        <f>IF(AC12="","",AC12*(Inflation!$B$2/BI12))</f>
        <v/>
      </c>
      <c r="BK12" s="6" t="str">
        <f>IF(AD12="","",AD12*(Inflation!$B$2/BI12))</f>
        <v/>
      </c>
      <c r="BL12" s="6" t="str">
        <f>IF(AE12="","",AE12*(Inflation!$B$2/BI12))</f>
        <v/>
      </c>
      <c r="BM12" s="6" t="str">
        <f>IF(AF12="","",VLOOKUP(AF12,Inflation!$A$2:'Inflation'!$B$21,2))</f>
        <v/>
      </c>
      <c r="BN12" s="6" t="str">
        <f>IF(AG12="","",AG12*(Inflation!$B$2/BM12))</f>
        <v/>
      </c>
      <c r="BO12" s="6" t="str">
        <f>IF(AH12="","",AH12*(Inflation!$B$2/BM12))</f>
        <v/>
      </c>
      <c r="BP12" s="6" t="str">
        <f>IF(AI12="","",AI12*(Inflation!$B$2/BM12))</f>
        <v/>
      </c>
      <c r="BQ12" s="6" t="str">
        <f>IF(AJ12="","",VLOOKUP(AJ12,Inflation!$A$2:'Inflation'!$B$21,2))</f>
        <v/>
      </c>
      <c r="BR12" s="6" t="str">
        <f>IF(AK12="","",AK12*(Inflation!$B$2/BQ12))</f>
        <v/>
      </c>
      <c r="BS12" s="6" t="str">
        <f>IF(AL12="","",AL12*(Inflation!$B$2/BQ12))</f>
        <v/>
      </c>
      <c r="BT12" s="6" t="str">
        <f>IF(AM12="","",AM12*(Inflation!$B$2/BQ12))</f>
        <v/>
      </c>
      <c r="BV12" s="6">
        <f>IF(AP12="","",AP12*(Inflation!$B$17/Inflation!$B$2))</f>
        <v>271.94185458397351</v>
      </c>
      <c r="BW12" s="6">
        <f>IF(AQ12="","",AQ12*(Inflation!$B$17/Inflation!$B$2))</f>
        <v>251.72312933609444</v>
      </c>
      <c r="BX12" s="6">
        <f>IF(AR12="","",AR12*(Inflation!$B$17/Inflation!$B$2))</f>
        <v>300.24806993100418</v>
      </c>
      <c r="BY12" s="6">
        <f>IF(AS12="","",AS12*(Inflation!$B$17/Inflation!$B$2))</f>
        <v>139.12548834440406</v>
      </c>
      <c r="BZ12" s="6">
        <f>IF(AT12="","",AT12*(Inflation!$B$17/Inflation!$B$2))</f>
        <v>317.43398639170141</v>
      </c>
      <c r="CA12" s="6">
        <f>IF(AU12="","",AU12*(Inflation!$B$17/Inflation!$B$2))</f>
        <v>292.16057983185254</v>
      </c>
      <c r="CB12" s="6">
        <f>IF(AV12="","",AV12*(Inflation!$B$17/Inflation!$B$2))</f>
        <v>355.84956436267163</v>
      </c>
      <c r="CC12" s="6">
        <f>IF(AW12="","",AW12*(Inflation!$B$17/Inflation!$B$2))</f>
        <v>139.12548834440406</v>
      </c>
      <c r="CD12" s="6">
        <f>IF(AX12="","",AX12*(Inflation!$B$17/Inflation!$B$2))</f>
        <v>34.371832921394422</v>
      </c>
      <c r="CE12" s="6">
        <f>IF(AY12="","",AY12*(Inflation!$B$17/Inflation!$B$2))</f>
        <v>33.360896659000467</v>
      </c>
      <c r="CF12" s="6">
        <f>IF(AZ12="","",AZ12*(Inflation!$B$17/Inflation!$B$2))</f>
        <v>36.393705446182331</v>
      </c>
      <c r="CG12" s="6">
        <f>IF(BA12="","",BA12*(Inflation!$B$17/Inflation!$B$2))</f>
        <v>139.12548834440406</v>
      </c>
      <c r="CH12" s="6">
        <f>IF(BB12="","",BB12*(Inflation!$B$17/Inflation!$B$2))</f>
        <v>36.393705446182331</v>
      </c>
      <c r="CI12" s="6">
        <f>IF(BC12="","",BC12*(Inflation!$B$17/Inflation!$B$2))</f>
        <v>34.371832921394422</v>
      </c>
      <c r="CJ12" s="6">
        <f>IF(BD12="","",BD12*(Inflation!$B$17/Inflation!$B$2))</f>
        <v>38.415577970970233</v>
      </c>
      <c r="CK12" s="6" t="str">
        <f>IF(BE12="","",BE12*(Inflation!$B$17/Inflation!$B$2))</f>
        <v/>
      </c>
      <c r="CL12" s="6" t="str">
        <f>IF(BF12="","",BF12*(Inflation!$B$17/Inflation!$B$2))</f>
        <v/>
      </c>
      <c r="CM12" s="6" t="str">
        <f>IF(BG12="","",BG12*(Inflation!$B$17/Inflation!$B$2))</f>
        <v/>
      </c>
      <c r="CN12" s="6" t="str">
        <f>IF(BH12="","",BH12*(Inflation!$B$17/Inflation!$B$2))</f>
        <v/>
      </c>
      <c r="CO12" s="6" t="str">
        <f>IF(BI12="","",BI12*(Inflation!$B$17/Inflation!$B$2))</f>
        <v/>
      </c>
      <c r="CP12" s="6" t="str">
        <f>IF(BJ12="","",BJ12*(Inflation!$B$17/Inflation!$B$2))</f>
        <v/>
      </c>
      <c r="CQ12" s="6" t="str">
        <f>IF(BK12="","",BK12*(Inflation!$B$17/Inflation!$B$2))</f>
        <v/>
      </c>
      <c r="CR12" s="6" t="str">
        <f>IF(BL12="","",BL12*(Inflation!$B$17/Inflation!$B$2))</f>
        <v/>
      </c>
      <c r="CS12" s="6" t="str">
        <f>IF(BM12="","",BM12*(Inflation!$B$17/Inflation!$B$2))</f>
        <v/>
      </c>
      <c r="CT12" s="6" t="str">
        <f>IF(BN12="","",BN12*(Inflation!$B$17/Inflation!$B$2))</f>
        <v/>
      </c>
      <c r="CU12" s="6" t="str">
        <f>IF(BO12="","",BO12*(Inflation!$B$17/Inflation!$B$2))</f>
        <v/>
      </c>
      <c r="CV12" s="6" t="str">
        <f>IF(BP12="","",BP12*(Inflation!$B$17/Inflation!$B$2))</f>
        <v/>
      </c>
      <c r="CW12" s="6" t="str">
        <f>IF(BQ12="","",BQ12*(Inflation!$B$17/Inflation!$B$2))</f>
        <v/>
      </c>
      <c r="CX12" s="6" t="str">
        <f>IF(BR12="","",BR12*(Inflation!$B$17/Inflation!$B$2))</f>
        <v/>
      </c>
      <c r="CY12" s="6" t="str">
        <f>IF(BS12="","",BS12*(Inflation!$B$17/Inflation!$B$2))</f>
        <v/>
      </c>
      <c r="CZ12" s="6" t="str">
        <f>IF(BT12="","",BT12*(Inflation!$B$17/Inflation!$B$2))</f>
        <v/>
      </c>
    </row>
    <row r="13" spans="1:104" ht="53.25" customHeight="1" x14ac:dyDescent="0.25">
      <c r="A13" s="3" t="s">
        <v>65</v>
      </c>
      <c r="B13" s="3" t="s">
        <v>31</v>
      </c>
      <c r="C13" s="3" t="s">
        <v>544</v>
      </c>
      <c r="D13" s="9" t="s">
        <v>545</v>
      </c>
      <c r="E13" s="12"/>
      <c r="F13" s="63" t="s">
        <v>550</v>
      </c>
      <c r="G13" s="76" t="s">
        <v>554</v>
      </c>
      <c r="H13" s="74">
        <v>2015</v>
      </c>
      <c r="I13" s="75">
        <v>120</v>
      </c>
      <c r="J13" s="75">
        <v>108</v>
      </c>
      <c r="K13" s="75">
        <v>136</v>
      </c>
      <c r="L13" s="74">
        <v>2015</v>
      </c>
      <c r="M13" s="75">
        <v>177</v>
      </c>
      <c r="N13" s="75">
        <v>158</v>
      </c>
      <c r="O13" s="75">
        <v>201</v>
      </c>
      <c r="P13" s="74">
        <v>2015</v>
      </c>
      <c r="Q13" s="75">
        <v>35</v>
      </c>
      <c r="R13" s="75">
        <v>31</v>
      </c>
      <c r="S13" s="75">
        <v>37</v>
      </c>
      <c r="T13" s="74">
        <v>2015</v>
      </c>
      <c r="U13" s="75">
        <v>34</v>
      </c>
      <c r="V13" s="75">
        <v>31</v>
      </c>
      <c r="W13" s="75">
        <v>37</v>
      </c>
      <c r="X13" s="6"/>
      <c r="Y13" s="6"/>
      <c r="Z13" s="6"/>
      <c r="AA13" s="6"/>
      <c r="AB13" s="6"/>
      <c r="AC13" s="6"/>
      <c r="AD13" s="6"/>
      <c r="AE13" s="6"/>
      <c r="AF13" s="6"/>
      <c r="AG13" s="6"/>
      <c r="AH13" s="6"/>
      <c r="AI13" s="6"/>
      <c r="AJ13" s="6"/>
      <c r="AK13" s="6"/>
      <c r="AL13" s="6"/>
      <c r="AM13" s="6"/>
      <c r="AO13" s="6">
        <f>IF(H13="","",VLOOKUP(H13,Inflation!$A$2:'Inflation'!$B$21,2))</f>
        <v>104.789</v>
      </c>
      <c r="AP13" s="6">
        <f>IF(I13="","",I13*(Inflation!$B$2/AO13))</f>
        <v>91.372186011890562</v>
      </c>
      <c r="AQ13" s="6">
        <f>IF(J13="","",J13*(Inflation!$B$2/AO13))</f>
        <v>82.234967410701515</v>
      </c>
      <c r="AR13" s="6">
        <f>IF(K13="","",K13*(Inflation!$B$2/AO13))</f>
        <v>103.55514414680931</v>
      </c>
      <c r="AS13" s="6">
        <f>IF(L13="","",VLOOKUP(L13,Inflation!$A$2:'Inflation'!$B$21,2))</f>
        <v>104.789</v>
      </c>
      <c r="AT13" s="6">
        <f>IF(M13="","",M13*(Inflation!$B$2/AS13))</f>
        <v>134.77397436753859</v>
      </c>
      <c r="AU13" s="6">
        <f>IF(N13="","",N13*(Inflation!$B$2/AS13))</f>
        <v>120.30671158232258</v>
      </c>
      <c r="AV13" s="6">
        <f>IF(O13="","",O13*(Inflation!$B$2/AS13))</f>
        <v>153.04841156991671</v>
      </c>
      <c r="AW13" s="6">
        <f>IF(P13="","",VLOOKUP(P13,Inflation!$A$2:'Inflation'!$B$21,2))</f>
        <v>104.789</v>
      </c>
      <c r="AX13" s="6">
        <f>IF(Q13="","",Q13*(Inflation!$B$2/AW13))</f>
        <v>26.65022092013475</v>
      </c>
      <c r="AY13" s="6">
        <f>IF(R13="","",R13*(Inflation!$B$2/AW13))</f>
        <v>23.604481386405062</v>
      </c>
      <c r="AZ13" s="6">
        <f>IF(S13="","",S13*(Inflation!$B$2/AW13))</f>
        <v>28.17309068699959</v>
      </c>
      <c r="BA13" s="6">
        <f>IF(T13="","",VLOOKUP(T13,Inflation!$A$2:'Inflation'!$B$21,2))</f>
        <v>104.789</v>
      </c>
      <c r="BB13" s="6">
        <f>IF(U13="","",U13*(Inflation!$B$2/BA13))</f>
        <v>25.888786036702328</v>
      </c>
      <c r="BC13" s="6">
        <f>IF(V13="","",V13*(Inflation!$B$2/BA13))</f>
        <v>23.604481386405062</v>
      </c>
      <c r="BD13" s="6">
        <f>IF(W13="","",W13*(Inflation!$B$2/BA13))</f>
        <v>28.17309068699959</v>
      </c>
      <c r="BV13" s="6">
        <f>IF(AP13="","",AP13*(Inflation!$B$17/Inflation!$B$2))</f>
        <v>121.31235148727441</v>
      </c>
      <c r="BW13" s="6">
        <f>IF(AQ13="","",AQ13*(Inflation!$B$17/Inflation!$B$2))</f>
        <v>109.18111633854699</v>
      </c>
      <c r="BX13" s="6">
        <f>IF(AR13="","",AR13*(Inflation!$B$17/Inflation!$B$2))</f>
        <v>137.48733168557769</v>
      </c>
      <c r="BY13" s="6">
        <f>IF(AS13="","",AS13*(Inflation!$B$17/Inflation!$B$2))</f>
        <v>139.12548834440406</v>
      </c>
      <c r="BZ13" s="6">
        <f>IF(AT13="","",AT13*(Inflation!$B$17/Inflation!$B$2))</f>
        <v>178.93571844372977</v>
      </c>
      <c r="CA13" s="6">
        <f>IF(AU13="","",AU13*(Inflation!$B$17/Inflation!$B$2))</f>
        <v>159.72792945824466</v>
      </c>
      <c r="CB13" s="6">
        <f>IF(AV13="","",AV13*(Inflation!$B$17/Inflation!$B$2))</f>
        <v>203.19818874118468</v>
      </c>
      <c r="CC13" s="6">
        <f>IF(AW13="","",AW13*(Inflation!$B$17/Inflation!$B$2))</f>
        <v>139.12548834440406</v>
      </c>
      <c r="CD13" s="6">
        <f>IF(AX13="","",AX13*(Inflation!$B$17/Inflation!$B$2))</f>
        <v>35.382769183788376</v>
      </c>
      <c r="CE13" s="6">
        <f>IF(AY13="","",AY13*(Inflation!$B$17/Inflation!$B$2))</f>
        <v>31.339024134212558</v>
      </c>
      <c r="CF13" s="6">
        <f>IF(AZ13="","",AZ13*(Inflation!$B$17/Inflation!$B$2))</f>
        <v>37.404641708576278</v>
      </c>
      <c r="CG13" s="6">
        <f>IF(BA13="","",BA13*(Inflation!$B$17/Inflation!$B$2))</f>
        <v>139.12548834440406</v>
      </c>
      <c r="CH13" s="6">
        <f>IF(BB13="","",BB13*(Inflation!$B$17/Inflation!$B$2))</f>
        <v>34.371832921394422</v>
      </c>
      <c r="CI13" s="6">
        <f>IF(BC13="","",BC13*(Inflation!$B$17/Inflation!$B$2))</f>
        <v>31.339024134212558</v>
      </c>
      <c r="CJ13" s="6">
        <f>IF(BD13="","",BD13*(Inflation!$B$17/Inflation!$B$2))</f>
        <v>37.404641708576278</v>
      </c>
    </row>
    <row r="14" spans="1:104" ht="53.25" customHeight="1" x14ac:dyDescent="0.25">
      <c r="A14" s="3" t="s">
        <v>65</v>
      </c>
      <c r="B14" s="3" t="s">
        <v>31</v>
      </c>
      <c r="C14" s="3" t="s">
        <v>546</v>
      </c>
      <c r="D14" s="9" t="s">
        <v>547</v>
      </c>
      <c r="E14" s="12"/>
      <c r="F14" s="63" t="s">
        <v>551</v>
      </c>
      <c r="G14" s="76" t="s">
        <v>553</v>
      </c>
      <c r="H14" s="74">
        <v>2015</v>
      </c>
      <c r="I14" s="75">
        <v>262</v>
      </c>
      <c r="J14" s="75">
        <v>249</v>
      </c>
      <c r="K14" s="75">
        <v>282</v>
      </c>
      <c r="L14" s="74">
        <v>2015</v>
      </c>
      <c r="M14" s="75">
        <v>300</v>
      </c>
      <c r="N14" s="75">
        <v>283</v>
      </c>
      <c r="O14" s="75">
        <v>326</v>
      </c>
      <c r="P14" s="74">
        <v>2015</v>
      </c>
      <c r="Q14" s="75">
        <v>60.8</v>
      </c>
      <c r="R14" s="75">
        <v>55.6</v>
      </c>
      <c r="S14" s="75">
        <v>61</v>
      </c>
      <c r="T14" s="74">
        <v>2015</v>
      </c>
      <c r="U14" s="75">
        <v>58.9</v>
      </c>
      <c r="V14" s="75">
        <v>53.3</v>
      </c>
      <c r="W14" s="75">
        <v>59</v>
      </c>
      <c r="X14" s="6"/>
      <c r="Y14" s="6"/>
      <c r="Z14" s="6"/>
      <c r="AA14" s="6"/>
      <c r="AB14" s="6"/>
      <c r="AC14" s="6"/>
      <c r="AD14" s="6"/>
      <c r="AE14" s="6"/>
      <c r="AF14" s="6"/>
      <c r="AG14" s="6"/>
      <c r="AH14" s="6"/>
      <c r="AI14" s="6"/>
      <c r="AJ14" s="6"/>
      <c r="AK14" s="6"/>
      <c r="AL14" s="6"/>
      <c r="AM14" s="6"/>
      <c r="AO14" s="6">
        <f>IF(H14="","",VLOOKUP(H14,Inflation!$A$2:'Inflation'!$B$21,2))</f>
        <v>104.789</v>
      </c>
      <c r="AP14" s="6">
        <f>IF(I14="","",I14*(Inflation!$B$2/AO14))</f>
        <v>199.49593945929439</v>
      </c>
      <c r="AQ14" s="6">
        <f>IF(J14="","",J14*(Inflation!$B$2/AO14))</f>
        <v>189.59728597467293</v>
      </c>
      <c r="AR14" s="6">
        <f>IF(K14="","",K14*(Inflation!$B$2/AO14))</f>
        <v>214.72463712794283</v>
      </c>
      <c r="AS14" s="6">
        <f>IF(L14="","",VLOOKUP(L14,Inflation!$A$2:'Inflation'!$B$21,2))</f>
        <v>104.789</v>
      </c>
      <c r="AT14" s="6">
        <f>IF(M14="","",M14*(Inflation!$B$2/AS14))</f>
        <v>228.43046502972641</v>
      </c>
      <c r="AU14" s="6">
        <f>IF(N14="","",N14*(Inflation!$B$2/AS14))</f>
        <v>215.48607201137526</v>
      </c>
      <c r="AV14" s="6">
        <f>IF(O14="","",O14*(Inflation!$B$2/AS14))</f>
        <v>248.22777199896936</v>
      </c>
      <c r="AW14" s="6">
        <f>IF(P14="","",VLOOKUP(P14,Inflation!$A$2:'Inflation'!$B$21,2))</f>
        <v>104.789</v>
      </c>
      <c r="AX14" s="6">
        <f>IF(Q14="","",Q14*(Inflation!$B$2/AW14))</f>
        <v>46.29524091269122</v>
      </c>
      <c r="AY14" s="6">
        <f>IF(R14="","",R14*(Inflation!$B$2/AW14))</f>
        <v>42.335779518842628</v>
      </c>
      <c r="AZ14" s="6">
        <f>IF(S14="","",S14*(Inflation!$B$2/AW14))</f>
        <v>46.447527889377703</v>
      </c>
      <c r="BA14" s="6">
        <f>IF(T14="","",VLOOKUP(T14,Inflation!$A$2:'Inflation'!$B$21,2))</f>
        <v>104.789</v>
      </c>
      <c r="BB14" s="6">
        <f>IF(U14="","",U14*(Inflation!$B$2/BA14))</f>
        <v>44.848514634169618</v>
      </c>
      <c r="BC14" s="6">
        <f>IF(V14="","",V14*(Inflation!$B$2/BA14))</f>
        <v>40.58447928694806</v>
      </c>
      <c r="BD14" s="6">
        <f>IF(W14="","",W14*(Inflation!$B$2/BA14))</f>
        <v>44.924658122512859</v>
      </c>
      <c r="BV14" s="6">
        <f>IF(AP14="","",AP14*(Inflation!$B$17/Inflation!$B$2))</f>
        <v>264.86530074721583</v>
      </c>
      <c r="BW14" s="6">
        <f>IF(AQ14="","",AQ14*(Inflation!$B$17/Inflation!$B$2))</f>
        <v>251.72312933609444</v>
      </c>
      <c r="BX14" s="6">
        <f>IF(AR14="","",AR14*(Inflation!$B$17/Inflation!$B$2))</f>
        <v>285.08402599509492</v>
      </c>
      <c r="BY14" s="6">
        <f>IF(AS14="","",AS14*(Inflation!$B$17/Inflation!$B$2))</f>
        <v>139.12548834440406</v>
      </c>
      <c r="BZ14" s="6">
        <f>IF(AT14="","",AT14*(Inflation!$B$17/Inflation!$B$2))</f>
        <v>303.28087871818605</v>
      </c>
      <c r="CA14" s="6">
        <f>IF(AU14="","",AU14*(Inflation!$B$17/Inflation!$B$2))</f>
        <v>286.09496225748887</v>
      </c>
      <c r="CB14" s="6">
        <f>IF(AV14="","",AV14*(Inflation!$B$17/Inflation!$B$2))</f>
        <v>329.56522154042881</v>
      </c>
      <c r="CC14" s="6">
        <f>IF(AW14="","",AW14*(Inflation!$B$17/Inflation!$B$2))</f>
        <v>139.12548834440406</v>
      </c>
      <c r="CD14" s="6">
        <f>IF(AX14="","",AX14*(Inflation!$B$17/Inflation!$B$2))</f>
        <v>61.464924753552374</v>
      </c>
      <c r="CE14" s="6">
        <f>IF(AY14="","",AY14*(Inflation!$B$17/Inflation!$B$2))</f>
        <v>56.208056189103814</v>
      </c>
      <c r="CF14" s="6">
        <f>IF(AZ14="","",AZ14*(Inflation!$B$17/Inflation!$B$2))</f>
        <v>61.667112006031161</v>
      </c>
      <c r="CG14" s="6">
        <f>IF(BA14="","",BA14*(Inflation!$B$17/Inflation!$B$2))</f>
        <v>139.12548834440406</v>
      </c>
      <c r="CH14" s="6">
        <f>IF(BB14="","",BB14*(Inflation!$B$17/Inflation!$B$2))</f>
        <v>59.544145855003862</v>
      </c>
      <c r="CI14" s="6">
        <f>IF(BC14="","",BC14*(Inflation!$B$17/Inflation!$B$2))</f>
        <v>53.882902785597722</v>
      </c>
      <c r="CJ14" s="6">
        <f>IF(BD14="","",BD14*(Inflation!$B$17/Inflation!$B$2))</f>
        <v>59.645239481243259</v>
      </c>
    </row>
    <row r="15" spans="1:104" ht="53.25" customHeight="1" x14ac:dyDescent="0.25">
      <c r="A15" s="3" t="s">
        <v>65</v>
      </c>
      <c r="B15" s="3" t="s">
        <v>31</v>
      </c>
      <c r="C15" s="3" t="s">
        <v>548</v>
      </c>
      <c r="D15" s="9" t="s">
        <v>549</v>
      </c>
      <c r="E15" s="12"/>
      <c r="F15" s="63" t="s">
        <v>552</v>
      </c>
      <c r="G15" s="76" t="s">
        <v>555</v>
      </c>
      <c r="H15" s="74">
        <v>2015</v>
      </c>
      <c r="I15" s="75">
        <v>349</v>
      </c>
      <c r="J15" s="75">
        <v>316</v>
      </c>
      <c r="K15" s="75">
        <v>398</v>
      </c>
      <c r="L15" s="74">
        <v>2015</v>
      </c>
      <c r="M15" s="75">
        <v>397</v>
      </c>
      <c r="N15" s="75">
        <v>356</v>
      </c>
      <c r="O15" s="75">
        <v>459</v>
      </c>
      <c r="P15" s="74">
        <v>2015</v>
      </c>
      <c r="Q15" s="75">
        <v>131</v>
      </c>
      <c r="R15" s="75">
        <v>118</v>
      </c>
      <c r="S15" s="75">
        <v>145</v>
      </c>
      <c r="T15" s="74">
        <v>2015</v>
      </c>
      <c r="U15" s="75">
        <v>140</v>
      </c>
      <c r="V15" s="75">
        <v>124</v>
      </c>
      <c r="W15" s="75">
        <v>157</v>
      </c>
      <c r="X15" s="6"/>
      <c r="Y15" s="6"/>
      <c r="Z15" s="6"/>
      <c r="AA15" s="6"/>
      <c r="AB15" s="6"/>
      <c r="AC15" s="6"/>
      <c r="AD15" s="6"/>
      <c r="AE15" s="6"/>
      <c r="AF15" s="6"/>
      <c r="AG15" s="6"/>
      <c r="AH15" s="6"/>
      <c r="AI15" s="6"/>
      <c r="AJ15" s="6"/>
      <c r="AK15" s="6"/>
      <c r="AL15" s="6"/>
      <c r="AM15" s="6"/>
      <c r="AO15" s="6">
        <f>IF(H15="","",VLOOKUP(H15,Inflation!$A$2:'Inflation'!$B$21,2))</f>
        <v>104.789</v>
      </c>
      <c r="AP15" s="6">
        <f>IF(I15="","",I15*(Inflation!$B$2/AO15))</f>
        <v>265.74077431791505</v>
      </c>
      <c r="AQ15" s="6">
        <f>IF(J15="","",J15*(Inflation!$B$2/AO15))</f>
        <v>240.61342316464516</v>
      </c>
      <c r="AR15" s="6">
        <f>IF(K15="","",K15*(Inflation!$B$2/AO15))</f>
        <v>303.0510836061037</v>
      </c>
      <c r="AS15" s="6">
        <f>IF(L15="","",VLOOKUP(L15,Inflation!$A$2:'Inflation'!$B$21,2))</f>
        <v>104.789</v>
      </c>
      <c r="AT15" s="6">
        <f>IF(M15="","",M15*(Inflation!$B$2/AS15))</f>
        <v>302.2896487226713</v>
      </c>
      <c r="AU15" s="6">
        <f>IF(N15="","",N15*(Inflation!$B$2/AS15))</f>
        <v>271.07081850194203</v>
      </c>
      <c r="AV15" s="6">
        <f>IF(O15="","",O15*(Inflation!$B$2/AS15))</f>
        <v>349.49861149548144</v>
      </c>
      <c r="AW15" s="6">
        <f>IF(P15="","",VLOOKUP(P15,Inflation!$A$2:'Inflation'!$B$21,2))</f>
        <v>104.789</v>
      </c>
      <c r="AX15" s="6">
        <f>IF(Q15="","",Q15*(Inflation!$B$2/AW15))</f>
        <v>99.747969729647195</v>
      </c>
      <c r="AY15" s="6">
        <f>IF(R15="","",R15*(Inflation!$B$2/AW15))</f>
        <v>89.849316245025719</v>
      </c>
      <c r="AZ15" s="6">
        <f>IF(S15="","",S15*(Inflation!$B$2/AW15))</f>
        <v>110.4080580977011</v>
      </c>
      <c r="BA15" s="6">
        <f>IF(T15="","",VLOOKUP(T15,Inflation!$A$2:'Inflation'!$B$21,2))</f>
        <v>104.789</v>
      </c>
      <c r="BB15" s="6">
        <f>IF(U15="","",U15*(Inflation!$B$2/BA15))</f>
        <v>106.600883680539</v>
      </c>
      <c r="BC15" s="6">
        <f>IF(V15="","",V15*(Inflation!$B$2/BA15))</f>
        <v>94.41792554562025</v>
      </c>
      <c r="BD15" s="6">
        <f>IF(W15="","",W15*(Inflation!$B$2/BA15))</f>
        <v>119.54527669889016</v>
      </c>
      <c r="BV15" s="6">
        <f>IF(AP15="","",AP15*(Inflation!$B$17/Inflation!$B$2))</f>
        <v>352.81675557548976</v>
      </c>
      <c r="BW15" s="6">
        <f>IF(AQ15="","",AQ15*(Inflation!$B$17/Inflation!$B$2))</f>
        <v>319.45585891648932</v>
      </c>
      <c r="BX15" s="6">
        <f>IF(AR15="","",AR15*(Inflation!$B$17/Inflation!$B$2))</f>
        <v>402.35263243279348</v>
      </c>
      <c r="BY15" s="6">
        <f>IF(AS15="","",AS15*(Inflation!$B$17/Inflation!$B$2))</f>
        <v>139.12548834440406</v>
      </c>
      <c r="BZ15" s="6">
        <f>IF(AT15="","",AT15*(Inflation!$B$17/Inflation!$B$2))</f>
        <v>401.34169617039959</v>
      </c>
      <c r="CA15" s="6">
        <f>IF(AU15="","",AU15*(Inflation!$B$17/Inflation!$B$2))</f>
        <v>359.8933094122475</v>
      </c>
      <c r="CB15" s="6">
        <f>IF(AV15="","",AV15*(Inflation!$B$17/Inflation!$B$2))</f>
        <v>464.01974443882472</v>
      </c>
      <c r="CC15" s="6">
        <f>IF(AW15="","",AW15*(Inflation!$B$17/Inflation!$B$2))</f>
        <v>139.12548834440406</v>
      </c>
      <c r="CD15" s="6">
        <f>IF(AX15="","",AX15*(Inflation!$B$17/Inflation!$B$2))</f>
        <v>132.43265037360791</v>
      </c>
      <c r="CE15" s="6">
        <f>IF(AY15="","",AY15*(Inflation!$B$17/Inflation!$B$2))</f>
        <v>119.29047896248652</v>
      </c>
      <c r="CF15" s="6">
        <f>IF(AZ15="","",AZ15*(Inflation!$B$17/Inflation!$B$2))</f>
        <v>146.58575804712325</v>
      </c>
      <c r="CG15" s="6">
        <f>IF(BA15="","",BA15*(Inflation!$B$17/Inflation!$B$2))</f>
        <v>139.12548834440406</v>
      </c>
      <c r="CH15" s="6">
        <f>IF(BB15="","",BB15*(Inflation!$B$17/Inflation!$B$2))</f>
        <v>141.5310767351535</v>
      </c>
      <c r="CI15" s="6">
        <f>IF(BC15="","",BC15*(Inflation!$B$17/Inflation!$B$2))</f>
        <v>125.35609653685023</v>
      </c>
      <c r="CJ15" s="6">
        <f>IF(BD15="","",BD15*(Inflation!$B$17/Inflation!$B$2))</f>
        <v>158.7169931958507</v>
      </c>
    </row>
    <row r="16" spans="1:104" ht="52" x14ac:dyDescent="0.25">
      <c r="A16" s="3" t="s">
        <v>116</v>
      </c>
      <c r="B16" s="3" t="s">
        <v>40</v>
      </c>
      <c r="C16" s="3" t="s">
        <v>96</v>
      </c>
      <c r="D16" s="9" t="s">
        <v>33</v>
      </c>
      <c r="F16" s="63" t="s">
        <v>386</v>
      </c>
      <c r="G16" s="63" t="s">
        <v>466</v>
      </c>
      <c r="H16" s="6"/>
      <c r="I16" s="6"/>
      <c r="J16" s="6"/>
      <c r="K16" s="6"/>
      <c r="L16" s="6"/>
      <c r="M16" s="6"/>
      <c r="N16" s="6"/>
      <c r="O16" s="6"/>
      <c r="P16" s="69">
        <v>2016</v>
      </c>
      <c r="Q16" s="7">
        <v>6.6</v>
      </c>
      <c r="R16" s="7">
        <v>0.17</v>
      </c>
      <c r="S16" s="7">
        <v>650.35</v>
      </c>
      <c r="T16" s="69">
        <v>2016</v>
      </c>
      <c r="U16" s="7">
        <v>6.6</v>
      </c>
      <c r="V16" s="7">
        <v>0.17</v>
      </c>
      <c r="W16" s="7">
        <v>650.35</v>
      </c>
      <c r="X16" s="6"/>
      <c r="Y16" s="6"/>
      <c r="Z16" s="6"/>
      <c r="AA16" s="6"/>
      <c r="AB16" s="6"/>
      <c r="AC16" s="6"/>
      <c r="AD16" s="6"/>
      <c r="AE16" s="6"/>
      <c r="AF16" s="6"/>
      <c r="AG16" s="6"/>
      <c r="AH16" s="6"/>
      <c r="AI16" s="6"/>
      <c r="AJ16" s="6"/>
      <c r="AK16" s="6"/>
      <c r="AL16" s="6"/>
      <c r="AM16" s="6"/>
      <c r="AO16" s="6" t="str">
        <f>IF(H16="","",VLOOKUP(H16,Inflation!$A$2:'Inflation'!$B$21,2))</f>
        <v/>
      </c>
      <c r="AP16" s="6" t="str">
        <f>IF(I16="","",I16*(Inflation!$B$2/AO16))</f>
        <v/>
      </c>
      <c r="AQ16" s="6" t="str">
        <f>IF(J16="","",J16*(Inflation!$B$2/AO16))</f>
        <v/>
      </c>
      <c r="AR16" s="6" t="str">
        <f>IF(K16="","",K16*(Inflation!$B$2/AO16))</f>
        <v/>
      </c>
      <c r="AS16" s="6" t="str">
        <f>IF(L16="","",VLOOKUP(L16,Inflation!$A$2:'Inflation'!$B$21,2))</f>
        <v/>
      </c>
      <c r="AT16" s="6" t="str">
        <f>IF(M16="","",M16*(Inflation!$B$2/AS16))</f>
        <v/>
      </c>
      <c r="AU16" s="6" t="str">
        <f>IF(N16="","",N16*(Inflation!$B$2/AS16))</f>
        <v/>
      </c>
      <c r="AV16" s="6" t="str">
        <f>IF(O16="","",O16*(Inflation!$B$2/AS16))</f>
        <v/>
      </c>
      <c r="AW16" s="6">
        <f>IF(P16="","",VLOOKUP(P16,Inflation!$A$2:'Inflation'!$B$21,2))</f>
        <v>105.935</v>
      </c>
      <c r="AX16" s="6">
        <f>IF(Q16="","",Q16*(Inflation!$B$2/AW16))</f>
        <v>4.9711049228300368</v>
      </c>
      <c r="AY16" s="6">
        <f>IF(R16="","",R16*(Inflation!$B$2/AW16))</f>
        <v>0.12804361164865249</v>
      </c>
      <c r="AZ16" s="6">
        <f>IF(S16="","",S16*(Inflation!$B$2/AW16))</f>
        <v>489.84213432765375</v>
      </c>
      <c r="BA16" s="6">
        <f>IF(T16="","",VLOOKUP(T16,Inflation!$A$2:'Inflation'!$B$21,2))</f>
        <v>105.935</v>
      </c>
      <c r="BB16" s="6">
        <f>IF(U16="","",U16*(Inflation!$B$2/BA16))</f>
        <v>4.9711049228300368</v>
      </c>
      <c r="BC16" s="6">
        <f>IF(V16="","",V16*(Inflation!$B$2/BA16))</f>
        <v>0.12804361164865249</v>
      </c>
      <c r="BD16" s="6">
        <f>IF(W16="","",W16*(Inflation!$B$2/BA16))</f>
        <v>489.84213432765375</v>
      </c>
      <c r="BE16" s="6" t="str">
        <f>IF(X16="","",VLOOKUP(X16,Inflation!$A$2:'Inflation'!$B$21,2))</f>
        <v/>
      </c>
      <c r="BF16" s="6" t="str">
        <f>IF(Y16="","",Y16*(Inflation!$B$2/BE16))</f>
        <v/>
      </c>
      <c r="BG16" s="6" t="str">
        <f>IF(Z16="","",Z16*(Inflation!$B$2/BE16))</f>
        <v/>
      </c>
      <c r="BH16" s="6" t="str">
        <f>IF(AA16="","",AA16*(Inflation!$B$2/BE16))</f>
        <v/>
      </c>
      <c r="BI16" s="6" t="str">
        <f>IF(AB16="","",VLOOKUP(AB16,Inflation!$A$2:'Inflation'!$B$21,2))</f>
        <v/>
      </c>
      <c r="BJ16" s="6" t="str">
        <f>IF(AC16="","",AC16*(Inflation!$B$2/BI16))</f>
        <v/>
      </c>
      <c r="BK16" s="6" t="str">
        <f>IF(AD16="","",AD16*(Inflation!$B$2/BI16))</f>
        <v/>
      </c>
      <c r="BL16" s="6" t="str">
        <f>IF(AE16="","",AE16*(Inflation!$B$2/BI16))</f>
        <v/>
      </c>
      <c r="BM16" s="6" t="str">
        <f>IF(AF16="","",VLOOKUP(AF16,Inflation!$A$2:'Inflation'!$B$21,2))</f>
        <v/>
      </c>
      <c r="BN16" s="6" t="str">
        <f>IF(AG16="","",AG16*(Inflation!$B$2/BM16))</f>
        <v/>
      </c>
      <c r="BO16" s="6" t="str">
        <f>IF(AH16="","",AH16*(Inflation!$B$2/BM16))</f>
        <v/>
      </c>
      <c r="BP16" s="6" t="str">
        <f>IF(AI16="","",AI16*(Inflation!$B$2/BM16))</f>
        <v/>
      </c>
      <c r="BQ16" s="6" t="str">
        <f>IF(AJ16="","",VLOOKUP(AJ16,Inflation!$A$2:'Inflation'!$B$21,2))</f>
        <v/>
      </c>
      <c r="BR16" s="6" t="str">
        <f>IF(AK16="","",AK16*(Inflation!$B$2/BQ16))</f>
        <v/>
      </c>
      <c r="BS16" s="6" t="str">
        <f>IF(AL16="","",AL16*(Inflation!$B$2/BQ16))</f>
        <v/>
      </c>
      <c r="BT16" s="6" t="str">
        <f>IF(AM16="","",AM16*(Inflation!$B$2/BQ16))</f>
        <v/>
      </c>
      <c r="BV16" s="6" t="str">
        <f>IF(AP16="","",AP16*(Inflation!$B$17/Inflation!$B$2))</f>
        <v/>
      </c>
      <c r="BW16" s="6" t="str">
        <f>IF(AQ16="","",AQ16*(Inflation!$B$17/Inflation!$B$2))</f>
        <v/>
      </c>
      <c r="BX16" s="6" t="str">
        <f>IF(AR16="","",AR16*(Inflation!$B$17/Inflation!$B$2))</f>
        <v/>
      </c>
      <c r="BY16" s="6" t="str">
        <f>IF(AS16="","",AS16*(Inflation!$B$17/Inflation!$B$2))</f>
        <v/>
      </c>
      <c r="BZ16" s="6" t="str">
        <f>IF(AT16="","",AT16*(Inflation!$B$17/Inflation!$B$2))</f>
        <v/>
      </c>
      <c r="CA16" s="6" t="str">
        <f>IF(AU16="","",AU16*(Inflation!$B$17/Inflation!$B$2))</f>
        <v/>
      </c>
      <c r="CB16" s="6" t="str">
        <f>IF(AV16="","",AV16*(Inflation!$B$17/Inflation!$B$2))</f>
        <v/>
      </c>
      <c r="CC16" s="6">
        <f>IF(AW16="","",AW16*(Inflation!$B$17/Inflation!$B$2))</f>
        <v>140.64700119062539</v>
      </c>
      <c r="CD16" s="6">
        <f>IF(AX16="","",AX16*(Inflation!$B$17/Inflation!$B$2))</f>
        <v>6.5999999999999988</v>
      </c>
      <c r="CE16" s="6">
        <f>IF(AY16="","",AY16*(Inflation!$B$17/Inflation!$B$2))</f>
        <v>0.17</v>
      </c>
      <c r="CF16" s="6">
        <f>IF(AZ16="","",AZ16*(Inflation!$B$17/Inflation!$B$2))</f>
        <v>650.34999999999991</v>
      </c>
      <c r="CG16" s="6">
        <f>IF(BA16="","",BA16*(Inflation!$B$17/Inflation!$B$2))</f>
        <v>140.64700119062539</v>
      </c>
      <c r="CH16" s="6">
        <f>IF(BB16="","",BB16*(Inflation!$B$17/Inflation!$B$2))</f>
        <v>6.5999999999999988</v>
      </c>
      <c r="CI16" s="6">
        <f>IF(BC16="","",BC16*(Inflation!$B$17/Inflation!$B$2))</f>
        <v>0.17</v>
      </c>
      <c r="CJ16" s="6">
        <f>IF(BD16="","",BD16*(Inflation!$B$17/Inflation!$B$2))</f>
        <v>650.34999999999991</v>
      </c>
      <c r="CK16" s="6" t="str">
        <f>IF(BE16="","",BE16*(Inflation!$B$17/Inflation!$B$2))</f>
        <v/>
      </c>
      <c r="CL16" s="6" t="str">
        <f>IF(BF16="","",BF16*(Inflation!$B$17/Inflation!$B$2))</f>
        <v/>
      </c>
      <c r="CM16" s="6" t="str">
        <f>IF(BG16="","",BG16*(Inflation!$B$17/Inflation!$B$2))</f>
        <v/>
      </c>
      <c r="CN16" s="6" t="str">
        <f>IF(BH16="","",BH16*(Inflation!$B$17/Inflation!$B$2))</f>
        <v/>
      </c>
      <c r="CO16" s="6" t="str">
        <f>IF(BI16="","",BI16*(Inflation!$B$17/Inflation!$B$2))</f>
        <v/>
      </c>
      <c r="CP16" s="6" t="str">
        <f>IF(BJ16="","",BJ16*(Inflation!$B$17/Inflation!$B$2))</f>
        <v/>
      </c>
      <c r="CQ16" s="6" t="str">
        <f>IF(BK16="","",BK16*(Inflation!$B$17/Inflation!$B$2))</f>
        <v/>
      </c>
      <c r="CR16" s="6" t="str">
        <f>IF(BL16="","",BL16*(Inflation!$B$17/Inflation!$B$2))</f>
        <v/>
      </c>
      <c r="CS16" s="6" t="str">
        <f>IF(BM16="","",BM16*(Inflation!$B$17/Inflation!$B$2))</f>
        <v/>
      </c>
      <c r="CT16" s="6" t="str">
        <f>IF(BN16="","",BN16*(Inflation!$B$17/Inflation!$B$2))</f>
        <v/>
      </c>
      <c r="CU16" s="6" t="str">
        <f>IF(BO16="","",BO16*(Inflation!$B$17/Inflation!$B$2))</f>
        <v/>
      </c>
      <c r="CV16" s="6" t="str">
        <f>IF(BP16="","",BP16*(Inflation!$B$17/Inflation!$B$2))</f>
        <v/>
      </c>
      <c r="CW16" s="6" t="str">
        <f>IF(BQ16="","",BQ16*(Inflation!$B$17/Inflation!$B$2))</f>
        <v/>
      </c>
      <c r="CX16" s="6" t="str">
        <f>IF(BR16="","",BR16*(Inflation!$B$17/Inflation!$B$2))</f>
        <v/>
      </c>
      <c r="CY16" s="6" t="str">
        <f>IF(BS16="","",BS16*(Inflation!$B$17/Inflation!$B$2))</f>
        <v/>
      </c>
      <c r="CZ16" s="6" t="str">
        <f>IF(BT16="","",BT16*(Inflation!$B$17/Inflation!$B$2))</f>
        <v/>
      </c>
    </row>
    <row r="17" spans="1:104" ht="65" x14ac:dyDescent="0.25">
      <c r="A17" s="3" t="s">
        <v>116</v>
      </c>
      <c r="B17" s="3" t="s">
        <v>141</v>
      </c>
      <c r="C17" s="3" t="s">
        <v>130</v>
      </c>
      <c r="D17" s="9" t="s">
        <v>62</v>
      </c>
      <c r="E17" s="9" t="s">
        <v>303</v>
      </c>
      <c r="F17" s="63" t="s">
        <v>387</v>
      </c>
      <c r="G17" s="63" t="s">
        <v>467</v>
      </c>
      <c r="H17" s="6"/>
      <c r="I17" s="6"/>
      <c r="J17" s="6"/>
      <c r="K17" s="6"/>
      <c r="L17" s="6"/>
      <c r="M17" s="6"/>
      <c r="N17" s="6"/>
      <c r="O17" s="6"/>
      <c r="P17" s="6"/>
      <c r="Q17" s="6"/>
      <c r="R17" s="6"/>
      <c r="S17" s="6"/>
      <c r="T17" s="6"/>
      <c r="U17" s="6"/>
      <c r="V17" s="6"/>
      <c r="W17" s="6"/>
      <c r="X17" s="69">
        <v>2015</v>
      </c>
      <c r="Y17" s="6"/>
      <c r="Z17" s="7">
        <v>833</v>
      </c>
      <c r="AA17" s="7">
        <v>1071</v>
      </c>
      <c r="AB17" s="69">
        <v>2015</v>
      </c>
      <c r="AC17" s="6"/>
      <c r="AD17" s="7">
        <v>833</v>
      </c>
      <c r="AE17" s="7">
        <v>1071</v>
      </c>
      <c r="AF17" s="6"/>
      <c r="AG17" s="6"/>
      <c r="AH17" s="6"/>
      <c r="AI17" s="6"/>
      <c r="AJ17" s="6"/>
      <c r="AK17" s="6"/>
      <c r="AL17" s="6"/>
      <c r="AM17" s="6"/>
      <c r="AO17" s="6" t="str">
        <f>IF(H17="","",VLOOKUP(H17,Inflation!$A$2:'Inflation'!$B$21,2))</f>
        <v/>
      </c>
      <c r="AP17" s="6" t="str">
        <f>IF(I17="","",I17*(Inflation!$B$2/AO17))</f>
        <v/>
      </c>
      <c r="AQ17" s="6" t="str">
        <f>IF(J17="","",J17*(Inflation!$B$2/AO17))</f>
        <v/>
      </c>
      <c r="AR17" s="6" t="str">
        <f>IF(K17="","",K17*(Inflation!$B$2/AO17))</f>
        <v/>
      </c>
      <c r="AS17" s="6" t="str">
        <f>IF(L17="","",VLOOKUP(L17,Inflation!$A$2:'Inflation'!$B$21,2))</f>
        <v/>
      </c>
      <c r="AT17" s="6" t="str">
        <f>IF(M17="","",M17*(Inflation!$B$2/AS17))</f>
        <v/>
      </c>
      <c r="AU17" s="6" t="str">
        <f>IF(N17="","",N17*(Inflation!$B$2/AS17))</f>
        <v/>
      </c>
      <c r="AV17" s="6" t="str">
        <f>IF(O17="","",O17*(Inflation!$B$2/AS17))</f>
        <v/>
      </c>
      <c r="AW17" s="6" t="str">
        <f>IF(P17="","",VLOOKUP(P17,Inflation!$A$2:'Inflation'!$B$21,2))</f>
        <v/>
      </c>
      <c r="AX17" s="6" t="str">
        <f>IF(Q17="","",Q17*(Inflation!$B$2/AW17))</f>
        <v/>
      </c>
      <c r="AY17" s="6" t="str">
        <f>IF(R17="","",R17*(Inflation!$B$2/AW17))</f>
        <v/>
      </c>
      <c r="AZ17" s="6" t="str">
        <f>IF(S17="","",S17*(Inflation!$B$2/AW17))</f>
        <v/>
      </c>
      <c r="BA17" s="6" t="str">
        <f>IF(T17="","",VLOOKUP(T17,Inflation!$A$2:'Inflation'!$B$21,2))</f>
        <v/>
      </c>
      <c r="BB17" s="6" t="str">
        <f>IF(U17="","",U17*(Inflation!$B$2/BA17))</f>
        <v/>
      </c>
      <c r="BC17" s="6" t="str">
        <f>IF(V17="","",V17*(Inflation!$B$2/BA17))</f>
        <v/>
      </c>
      <c r="BD17" s="6" t="str">
        <f>IF(W17="","",W17*(Inflation!$B$2/BA17))</f>
        <v/>
      </c>
      <c r="BE17" s="6">
        <f>IF(X17="","",VLOOKUP(X17,Inflation!$A$2:'Inflation'!$B$21,2))</f>
        <v>104.789</v>
      </c>
      <c r="BF17" s="6" t="str">
        <f>IF(Y17="","",Y17*(Inflation!$B$2/BE17))</f>
        <v/>
      </c>
      <c r="BG17" s="6">
        <f>IF(Z17="","",Z17*(Inflation!$B$2/BE17))</f>
        <v>634.27525789920696</v>
      </c>
      <c r="BH17" s="6">
        <f>IF(AA17="","",AA17*(Inflation!$B$2/BE17))</f>
        <v>815.49676015612329</v>
      </c>
      <c r="BI17" s="6">
        <f>IF(AB17="","",VLOOKUP(AB17,Inflation!$A$2:'Inflation'!$B$21,2))</f>
        <v>104.789</v>
      </c>
      <c r="BJ17" s="6" t="str">
        <f>IF(AC17="","",AC17*(Inflation!$B$2/BI17))</f>
        <v/>
      </c>
      <c r="BK17" s="6">
        <f>IF(AD17="","",AD17*(Inflation!$B$2/BI17))</f>
        <v>634.27525789920696</v>
      </c>
      <c r="BL17" s="6">
        <f>IF(AE17="","",AE17*(Inflation!$B$2/BI17))</f>
        <v>815.49676015612329</v>
      </c>
      <c r="BM17" s="6" t="str">
        <f>IF(AF17="","",VLOOKUP(AF17,Inflation!$A$2:'Inflation'!$B$21,2))</f>
        <v/>
      </c>
      <c r="BN17" s="6" t="str">
        <f>IF(AG17="","",AG17*(Inflation!$B$2/BM17))</f>
        <v/>
      </c>
      <c r="BO17" s="6" t="str">
        <f>IF(AH17="","",AH17*(Inflation!$B$2/BM17))</f>
        <v/>
      </c>
      <c r="BP17" s="6" t="str">
        <f>IF(AI17="","",AI17*(Inflation!$B$2/BM17))</f>
        <v/>
      </c>
      <c r="BQ17" s="6" t="str">
        <f>IF(AJ17="","",VLOOKUP(AJ17,Inflation!$A$2:'Inflation'!$B$21,2))</f>
        <v/>
      </c>
      <c r="BR17" s="6" t="str">
        <f>IF(AK17="","",AK17*(Inflation!$B$2/BQ17))</f>
        <v/>
      </c>
      <c r="BS17" s="6" t="str">
        <f>IF(AL17="","",AL17*(Inflation!$B$2/BQ17))</f>
        <v/>
      </c>
      <c r="BT17" s="6" t="str">
        <f>IF(AM17="","",AM17*(Inflation!$B$2/BQ17))</f>
        <v/>
      </c>
      <c r="BV17" s="6" t="str">
        <f>IF(AP17="","",AP17*(Inflation!$B$17/Inflation!$B$2))</f>
        <v/>
      </c>
      <c r="BW17" s="6" t="str">
        <f>IF(AQ17="","",AQ17*(Inflation!$B$17/Inflation!$B$2))</f>
        <v/>
      </c>
      <c r="BX17" s="6" t="str">
        <f>IF(AR17="","",AR17*(Inflation!$B$17/Inflation!$B$2))</f>
        <v/>
      </c>
      <c r="BY17" s="6" t="str">
        <f>IF(AS17="","",AS17*(Inflation!$B$17/Inflation!$B$2))</f>
        <v/>
      </c>
      <c r="BZ17" s="6" t="str">
        <f>IF(AT17="","",AT17*(Inflation!$B$17/Inflation!$B$2))</f>
        <v/>
      </c>
      <c r="CA17" s="6" t="str">
        <f>IF(AU17="","",AU17*(Inflation!$B$17/Inflation!$B$2))</f>
        <v/>
      </c>
      <c r="CB17" s="6" t="str">
        <f>IF(AV17="","",AV17*(Inflation!$B$17/Inflation!$B$2))</f>
        <v/>
      </c>
      <c r="CC17" s="6" t="str">
        <f>IF(AW17="","",AW17*(Inflation!$B$17/Inflation!$B$2))</f>
        <v/>
      </c>
      <c r="CD17" s="6" t="str">
        <f>IF(AX17="","",AX17*(Inflation!$B$17/Inflation!$B$2))</f>
        <v/>
      </c>
      <c r="CE17" s="6" t="str">
        <f>IF(AY17="","",AY17*(Inflation!$B$17/Inflation!$B$2))</f>
        <v/>
      </c>
      <c r="CF17" s="6" t="str">
        <f>IF(AZ17="","",AZ17*(Inflation!$B$17/Inflation!$B$2))</f>
        <v/>
      </c>
      <c r="CG17" s="6" t="str">
        <f>IF(BA17="","",BA17*(Inflation!$B$17/Inflation!$B$2))</f>
        <v/>
      </c>
      <c r="CH17" s="6" t="str">
        <f>IF(BB17="","",BB17*(Inflation!$B$17/Inflation!$B$2))</f>
        <v/>
      </c>
      <c r="CI17" s="6" t="str">
        <f>IF(BC17="","",BC17*(Inflation!$B$17/Inflation!$B$2))</f>
        <v/>
      </c>
      <c r="CJ17" s="6" t="str">
        <f>IF(BD17="","",BD17*(Inflation!$B$17/Inflation!$B$2))</f>
        <v/>
      </c>
      <c r="CK17" s="6">
        <f>IF(BE17="","",BE17*(Inflation!$B$17/Inflation!$B$2))</f>
        <v>139.12548834440406</v>
      </c>
      <c r="CL17" s="6" t="str">
        <f>IF(BF17="","",BF17*(Inflation!$B$17/Inflation!$B$2))</f>
        <v/>
      </c>
      <c r="CM17" s="6">
        <f>IF(BG17="","",BG17*(Inflation!$B$17/Inflation!$B$2))</f>
        <v>842.10990657416323</v>
      </c>
      <c r="CN17" s="6">
        <f>IF(BH17="","",BH17*(Inflation!$B$17/Inflation!$B$2))</f>
        <v>1082.7127370239243</v>
      </c>
      <c r="CO17" s="6">
        <f>IF(BI17="","",BI17*(Inflation!$B$17/Inflation!$B$2))</f>
        <v>139.12548834440406</v>
      </c>
      <c r="CP17" s="6" t="str">
        <f>IF(BJ17="","",BJ17*(Inflation!$B$17/Inflation!$B$2))</f>
        <v/>
      </c>
      <c r="CQ17" s="6">
        <f>IF(BK17="","",BK17*(Inflation!$B$17/Inflation!$B$2))</f>
        <v>842.10990657416323</v>
      </c>
      <c r="CR17" s="6">
        <f>IF(BL17="","",BL17*(Inflation!$B$17/Inflation!$B$2))</f>
        <v>1082.7127370239243</v>
      </c>
      <c r="CS17" s="6" t="str">
        <f>IF(BM17="","",BM17*(Inflation!$B$17/Inflation!$B$2))</f>
        <v/>
      </c>
      <c r="CT17" s="6" t="str">
        <f>IF(BN17="","",BN17*(Inflation!$B$17/Inflation!$B$2))</f>
        <v/>
      </c>
      <c r="CU17" s="6" t="str">
        <f>IF(BO17="","",BO17*(Inflation!$B$17/Inflation!$B$2))</f>
        <v/>
      </c>
      <c r="CV17" s="6" t="str">
        <f>IF(BP17="","",BP17*(Inflation!$B$17/Inflation!$B$2))</f>
        <v/>
      </c>
      <c r="CW17" s="6" t="str">
        <f>IF(BQ17="","",BQ17*(Inflation!$B$17/Inflation!$B$2))</f>
        <v/>
      </c>
      <c r="CX17" s="6" t="str">
        <f>IF(BR17="","",BR17*(Inflation!$B$17/Inflation!$B$2))</f>
        <v/>
      </c>
      <c r="CY17" s="6" t="str">
        <f>IF(BS17="","",BS17*(Inflation!$B$17/Inflation!$B$2))</f>
        <v/>
      </c>
      <c r="CZ17" s="6" t="str">
        <f>IF(BT17="","",BT17*(Inflation!$B$17/Inflation!$B$2))</f>
        <v/>
      </c>
    </row>
    <row r="18" spans="1:104" ht="78" x14ac:dyDescent="0.25">
      <c r="A18" s="3" t="s">
        <v>116</v>
      </c>
      <c r="B18" s="3" t="s">
        <v>141</v>
      </c>
      <c r="C18" s="3" t="s">
        <v>109</v>
      </c>
      <c r="D18" s="9" t="s">
        <v>91</v>
      </c>
      <c r="E18" s="9" t="s">
        <v>192</v>
      </c>
      <c r="F18" s="63" t="s">
        <v>388</v>
      </c>
      <c r="G18" s="63" t="s">
        <v>468</v>
      </c>
      <c r="H18" s="6"/>
      <c r="I18" s="6"/>
      <c r="J18" s="6"/>
      <c r="K18" s="6"/>
      <c r="L18" s="6"/>
      <c r="M18" s="6"/>
      <c r="N18" s="6"/>
      <c r="O18" s="6"/>
      <c r="P18" s="6"/>
      <c r="Q18" s="6"/>
      <c r="R18" s="6"/>
      <c r="S18" s="6"/>
      <c r="T18" s="6"/>
      <c r="U18" s="6"/>
      <c r="V18" s="6"/>
      <c r="W18" s="6"/>
      <c r="X18" s="69">
        <v>2017</v>
      </c>
      <c r="Y18" s="7">
        <v>-130</v>
      </c>
      <c r="Z18" s="6"/>
      <c r="AA18" s="6"/>
      <c r="AB18" s="69">
        <v>2017</v>
      </c>
      <c r="AC18" s="7">
        <v>-130</v>
      </c>
      <c r="AD18" s="6"/>
      <c r="AE18" s="6"/>
      <c r="AF18" s="6"/>
      <c r="AG18" s="6"/>
      <c r="AH18" s="6"/>
      <c r="AI18" s="6"/>
      <c r="AJ18" s="6"/>
      <c r="AK18" s="6"/>
      <c r="AL18" s="6"/>
      <c r="AM18" s="6"/>
      <c r="AO18" s="6" t="str">
        <f>IF(H18="","",VLOOKUP(H18,Inflation!$A$2:'Inflation'!$B$21,2))</f>
        <v/>
      </c>
      <c r="AP18" s="6" t="str">
        <f>IF(I18="","",I18*(Inflation!$B$2/AO18))</f>
        <v/>
      </c>
      <c r="AQ18" s="6" t="str">
        <f>IF(J18="","",J18*(Inflation!$B$2/AO18))</f>
        <v/>
      </c>
      <c r="AR18" s="6" t="str">
        <f>IF(K18="","",K18*(Inflation!$B$2/AO18))</f>
        <v/>
      </c>
      <c r="AS18" s="6" t="str">
        <f>IF(L18="","",VLOOKUP(L18,Inflation!$A$2:'Inflation'!$B$21,2))</f>
        <v/>
      </c>
      <c r="AT18" s="6" t="str">
        <f>IF(M18="","",M18*(Inflation!$B$2/AS18))</f>
        <v/>
      </c>
      <c r="AU18" s="6" t="str">
        <f>IF(N18="","",N18*(Inflation!$B$2/AS18))</f>
        <v/>
      </c>
      <c r="AV18" s="6" t="str">
        <f>IF(O18="","",O18*(Inflation!$B$2/AS18))</f>
        <v/>
      </c>
      <c r="AW18" s="6" t="str">
        <f>IF(P18="","",VLOOKUP(P18,Inflation!$A$2:'Inflation'!$B$21,2))</f>
        <v/>
      </c>
      <c r="AX18" s="6" t="str">
        <f>IF(Q18="","",Q18*(Inflation!$B$2/AW18))</f>
        <v/>
      </c>
      <c r="AY18" s="6" t="str">
        <f>IF(R18="","",R18*(Inflation!$B$2/AW18))</f>
        <v/>
      </c>
      <c r="AZ18" s="6" t="str">
        <f>IF(S18="","",S18*(Inflation!$B$2/AW18))</f>
        <v/>
      </c>
      <c r="BA18" s="6" t="str">
        <f>IF(T18="","",VLOOKUP(T18,Inflation!$A$2:'Inflation'!$B$21,2))</f>
        <v/>
      </c>
      <c r="BB18" s="6" t="str">
        <f>IF(U18="","",U18*(Inflation!$B$2/BA18))</f>
        <v/>
      </c>
      <c r="BC18" s="6" t="str">
        <f>IF(V18="","",V18*(Inflation!$B$2/BA18))</f>
        <v/>
      </c>
      <c r="BD18" s="6" t="str">
        <f>IF(W18="","",W18*(Inflation!$B$2/BA18))</f>
        <v/>
      </c>
      <c r="BE18" s="6">
        <f>IF(X18="","",VLOOKUP(X18,Inflation!$A$2:'Inflation'!$B$21,2))</f>
        <v>107.94799999999999</v>
      </c>
      <c r="BF18" s="6">
        <f>IF(Y18="","",Y18*(Inflation!$B$2/BE18))</f>
        <v>-96.089783970059671</v>
      </c>
      <c r="BG18" s="6" t="str">
        <f>IF(Z18="","",Z18*(Inflation!$B$2/BE18))</f>
        <v/>
      </c>
      <c r="BH18" s="6" t="str">
        <f>IF(AA18="","",AA18*(Inflation!$B$2/BE18))</f>
        <v/>
      </c>
      <c r="BI18" s="6">
        <f>IF(AB18="","",VLOOKUP(AB18,Inflation!$A$2:'Inflation'!$B$21,2))</f>
        <v>107.94799999999999</v>
      </c>
      <c r="BJ18" s="6">
        <f>IF(AC18="","",AC18*(Inflation!$B$2/BI18))</f>
        <v>-96.089783970059671</v>
      </c>
      <c r="BK18" s="6" t="str">
        <f>IF(AD18="","",AD18*(Inflation!$B$2/BI18))</f>
        <v/>
      </c>
      <c r="BL18" s="6" t="str">
        <f>IF(AE18="","",AE18*(Inflation!$B$2/BI18))</f>
        <v/>
      </c>
      <c r="BM18" s="6" t="str">
        <f>IF(AF18="","",VLOOKUP(AF18,Inflation!$A$2:'Inflation'!$B$21,2))</f>
        <v/>
      </c>
      <c r="BN18" s="6" t="str">
        <f>IF(AG18="","",AG18*(Inflation!$B$2/BM18))</f>
        <v/>
      </c>
      <c r="BO18" s="6" t="str">
        <f>IF(AH18="","",AH18*(Inflation!$B$2/BM18))</f>
        <v/>
      </c>
      <c r="BP18" s="6" t="str">
        <f>IF(AI18="","",AI18*(Inflation!$B$2/BM18))</f>
        <v/>
      </c>
      <c r="BQ18" s="6" t="str">
        <f>IF(AJ18="","",VLOOKUP(AJ18,Inflation!$A$2:'Inflation'!$B$21,2))</f>
        <v/>
      </c>
      <c r="BR18" s="6" t="str">
        <f>IF(AK18="","",AK18*(Inflation!$B$2/BQ18))</f>
        <v/>
      </c>
      <c r="BS18" s="6" t="str">
        <f>IF(AL18="","",AL18*(Inflation!$B$2/BQ18))</f>
        <v/>
      </c>
      <c r="BT18" s="6" t="str">
        <f>IF(AM18="","",AM18*(Inflation!$B$2/BQ18))</f>
        <v/>
      </c>
      <c r="BV18" s="6" t="str">
        <f>IF(AP18="","",AP18*(Inflation!$B$17/Inflation!$B$2))</f>
        <v/>
      </c>
      <c r="BW18" s="6" t="str">
        <f>IF(AQ18="","",AQ18*(Inflation!$B$17/Inflation!$B$2))</f>
        <v/>
      </c>
      <c r="BX18" s="6" t="str">
        <f>IF(AR18="","",AR18*(Inflation!$B$17/Inflation!$B$2))</f>
        <v/>
      </c>
      <c r="BY18" s="6" t="str">
        <f>IF(AS18="","",AS18*(Inflation!$B$17/Inflation!$B$2))</f>
        <v/>
      </c>
      <c r="BZ18" s="6" t="str">
        <f>IF(AT18="","",AT18*(Inflation!$B$17/Inflation!$B$2))</f>
        <v/>
      </c>
      <c r="CA18" s="6" t="str">
        <f>IF(AU18="","",AU18*(Inflation!$B$17/Inflation!$B$2))</f>
        <v/>
      </c>
      <c r="CB18" s="6" t="str">
        <f>IF(AV18="","",AV18*(Inflation!$B$17/Inflation!$B$2))</f>
        <v/>
      </c>
      <c r="CC18" s="6" t="str">
        <f>IF(AW18="","",AW18*(Inflation!$B$17/Inflation!$B$2))</f>
        <v/>
      </c>
      <c r="CD18" s="6" t="str">
        <f>IF(AX18="","",AX18*(Inflation!$B$17/Inflation!$B$2))</f>
        <v/>
      </c>
      <c r="CE18" s="6" t="str">
        <f>IF(AY18="","",AY18*(Inflation!$B$17/Inflation!$B$2))</f>
        <v/>
      </c>
      <c r="CF18" s="6" t="str">
        <f>IF(AZ18="","",AZ18*(Inflation!$B$17/Inflation!$B$2))</f>
        <v/>
      </c>
      <c r="CG18" s="6" t="str">
        <f>IF(BA18="","",BA18*(Inflation!$B$17/Inflation!$B$2))</f>
        <v/>
      </c>
      <c r="CH18" s="6" t="str">
        <f>IF(BB18="","",BB18*(Inflation!$B$17/Inflation!$B$2))</f>
        <v/>
      </c>
      <c r="CI18" s="6" t="str">
        <f>IF(BC18="","",BC18*(Inflation!$B$17/Inflation!$B$2))</f>
        <v/>
      </c>
      <c r="CJ18" s="6" t="str">
        <f>IF(BD18="","",BD18*(Inflation!$B$17/Inflation!$B$2))</f>
        <v/>
      </c>
      <c r="CK18" s="6">
        <f>IF(BE18="","",BE18*(Inflation!$B$17/Inflation!$B$2))</f>
        <v>143.31960621631782</v>
      </c>
      <c r="CL18" s="6">
        <f>IF(BF18="","",BF18*(Inflation!$B$17/Inflation!$B$2))</f>
        <v>-127.57577722607182</v>
      </c>
      <c r="CM18" s="6" t="str">
        <f>IF(BG18="","",BG18*(Inflation!$B$17/Inflation!$B$2))</f>
        <v/>
      </c>
      <c r="CN18" s="6" t="str">
        <f>IF(BH18="","",BH18*(Inflation!$B$17/Inflation!$B$2))</f>
        <v/>
      </c>
      <c r="CO18" s="6">
        <f>IF(BI18="","",BI18*(Inflation!$B$17/Inflation!$B$2))</f>
        <v>143.31960621631782</v>
      </c>
      <c r="CP18" s="6">
        <f>IF(BJ18="","",BJ18*(Inflation!$B$17/Inflation!$B$2))</f>
        <v>-127.57577722607182</v>
      </c>
      <c r="CQ18" s="6" t="str">
        <f>IF(BK18="","",BK18*(Inflation!$B$17/Inflation!$B$2))</f>
        <v/>
      </c>
      <c r="CR18" s="6" t="str">
        <f>IF(BL18="","",BL18*(Inflation!$B$17/Inflation!$B$2))</f>
        <v/>
      </c>
      <c r="CS18" s="6" t="str">
        <f>IF(BM18="","",BM18*(Inflation!$B$17/Inflation!$B$2))</f>
        <v/>
      </c>
      <c r="CT18" s="6" t="str">
        <f>IF(BN18="","",BN18*(Inflation!$B$17/Inflation!$B$2))</f>
        <v/>
      </c>
      <c r="CU18" s="6" t="str">
        <f>IF(BO18="","",BO18*(Inflation!$B$17/Inflation!$B$2))</f>
        <v/>
      </c>
      <c r="CV18" s="6" t="str">
        <f>IF(BP18="","",BP18*(Inflation!$B$17/Inflation!$B$2))</f>
        <v/>
      </c>
      <c r="CW18" s="6" t="str">
        <f>IF(BQ18="","",BQ18*(Inflation!$B$17/Inflation!$B$2))</f>
        <v/>
      </c>
      <c r="CX18" s="6" t="str">
        <f>IF(BR18="","",BR18*(Inflation!$B$17/Inflation!$B$2))</f>
        <v/>
      </c>
      <c r="CY18" s="6" t="str">
        <f>IF(BS18="","",BS18*(Inflation!$B$17/Inflation!$B$2))</f>
        <v/>
      </c>
      <c r="CZ18" s="6" t="str">
        <f>IF(BT18="","",BT18*(Inflation!$B$17/Inflation!$B$2))</f>
        <v/>
      </c>
    </row>
    <row r="19" spans="1:104" ht="65" x14ac:dyDescent="0.25">
      <c r="A19" s="3" t="s">
        <v>116</v>
      </c>
      <c r="B19" s="3" t="s">
        <v>141</v>
      </c>
      <c r="C19" s="3" t="s">
        <v>133</v>
      </c>
      <c r="D19" s="9" t="s">
        <v>80</v>
      </c>
      <c r="E19" s="9" t="s">
        <v>193</v>
      </c>
      <c r="F19" s="63" t="s">
        <v>389</v>
      </c>
      <c r="G19" s="63" t="s">
        <v>469</v>
      </c>
      <c r="H19" s="6"/>
      <c r="I19" s="6"/>
      <c r="J19" s="6"/>
      <c r="K19" s="6"/>
      <c r="L19" s="6"/>
      <c r="M19" s="6"/>
      <c r="N19" s="6"/>
      <c r="O19" s="6"/>
      <c r="P19" s="6"/>
      <c r="Q19" s="6"/>
      <c r="R19" s="6"/>
      <c r="S19" s="6"/>
      <c r="T19" s="6"/>
      <c r="U19" s="6"/>
      <c r="V19" s="6"/>
      <c r="W19" s="6"/>
      <c r="X19" s="69">
        <v>2016</v>
      </c>
      <c r="Y19" s="7">
        <v>836</v>
      </c>
      <c r="Z19" s="6"/>
      <c r="AA19" s="6"/>
      <c r="AB19" s="69">
        <v>2016</v>
      </c>
      <c r="AC19" s="7">
        <v>836</v>
      </c>
      <c r="AD19" s="6"/>
      <c r="AE19" s="6"/>
      <c r="AF19" s="6"/>
      <c r="AG19" s="6"/>
      <c r="AH19" s="6"/>
      <c r="AI19" s="6"/>
      <c r="AJ19" s="6"/>
      <c r="AK19" s="6"/>
      <c r="AL19" s="6"/>
      <c r="AM19" s="6"/>
      <c r="AO19" s="6" t="str">
        <f>IF(H19="","",VLOOKUP(H19,Inflation!$A$2:'Inflation'!$B$21,2))</f>
        <v/>
      </c>
      <c r="AP19" s="6" t="str">
        <f>IF(I19="","",I19*(Inflation!$B$2/AO19))</f>
        <v/>
      </c>
      <c r="AQ19" s="6" t="str">
        <f>IF(J19="","",J19*(Inflation!$B$2/AO19))</f>
        <v/>
      </c>
      <c r="AR19" s="6" t="str">
        <f>IF(K19="","",K19*(Inflation!$B$2/AO19))</f>
        <v/>
      </c>
      <c r="AS19" s="6" t="str">
        <f>IF(L19="","",VLOOKUP(L19,Inflation!$A$2:'Inflation'!$B$21,2))</f>
        <v/>
      </c>
      <c r="AT19" s="6" t="str">
        <f>IF(M19="","",M19*(Inflation!$B$2/AS19))</f>
        <v/>
      </c>
      <c r="AU19" s="6" t="str">
        <f>IF(N19="","",N19*(Inflation!$B$2/AS19))</f>
        <v/>
      </c>
      <c r="AV19" s="6" t="str">
        <f>IF(O19="","",O19*(Inflation!$B$2/AS19))</f>
        <v/>
      </c>
      <c r="AW19" s="6" t="str">
        <f>IF(P19="","",VLOOKUP(P19,Inflation!$A$2:'Inflation'!$B$21,2))</f>
        <v/>
      </c>
      <c r="AX19" s="6" t="str">
        <f>IF(Q19="","",Q19*(Inflation!$B$2/AW19))</f>
        <v/>
      </c>
      <c r="AY19" s="6" t="str">
        <f>IF(R19="","",R19*(Inflation!$B$2/AW19))</f>
        <v/>
      </c>
      <c r="AZ19" s="6" t="str">
        <f>IF(S19="","",S19*(Inflation!$B$2/AW19))</f>
        <v/>
      </c>
      <c r="BA19" s="6" t="str">
        <f>IF(T19="","",VLOOKUP(T19,Inflation!$A$2:'Inflation'!$B$21,2))</f>
        <v/>
      </c>
      <c r="BB19" s="6" t="str">
        <f>IF(U19="","",U19*(Inflation!$B$2/BA19))</f>
        <v/>
      </c>
      <c r="BC19" s="6" t="str">
        <f>IF(V19="","",V19*(Inflation!$B$2/BA19))</f>
        <v/>
      </c>
      <c r="BD19" s="6" t="str">
        <f>IF(W19="","",W19*(Inflation!$B$2/BA19))</f>
        <v/>
      </c>
      <c r="BE19" s="6">
        <f>IF(X19="","",VLOOKUP(X19,Inflation!$A$2:'Inflation'!$B$21,2))</f>
        <v>105.935</v>
      </c>
      <c r="BF19" s="6">
        <f>IF(Y19="","",Y19*(Inflation!$B$2/BE19))</f>
        <v>629.67329022513809</v>
      </c>
      <c r="BG19" s="6" t="str">
        <f>IF(Z19="","",Z19*(Inflation!$B$2/BE19))</f>
        <v/>
      </c>
      <c r="BH19" s="6" t="str">
        <f>IF(AA19="","",AA19*(Inflation!$B$2/BE19))</f>
        <v/>
      </c>
      <c r="BI19" s="6">
        <f>IF(AB19="","",VLOOKUP(AB19,Inflation!$A$2:'Inflation'!$B$21,2))</f>
        <v>105.935</v>
      </c>
      <c r="BJ19" s="6">
        <f>IF(AC19="","",AC19*(Inflation!$B$2/BI19))</f>
        <v>629.67329022513809</v>
      </c>
      <c r="BK19" s="6" t="str">
        <f>IF(AD19="","",AD19*(Inflation!$B$2/BI19))</f>
        <v/>
      </c>
      <c r="BL19" s="6" t="str">
        <f>IF(AE19="","",AE19*(Inflation!$B$2/BI19))</f>
        <v/>
      </c>
      <c r="BM19" s="6" t="str">
        <f>IF(AF19="","",VLOOKUP(AF19,Inflation!$A$2:'Inflation'!$B$21,2))</f>
        <v/>
      </c>
      <c r="BN19" s="6" t="str">
        <f>IF(AG19="","",AG19*(Inflation!$B$2/BM19))</f>
        <v/>
      </c>
      <c r="BO19" s="6" t="str">
        <f>IF(AH19="","",AH19*(Inflation!$B$2/BM19))</f>
        <v/>
      </c>
      <c r="BP19" s="6" t="str">
        <f>IF(AI19="","",AI19*(Inflation!$B$2/BM19))</f>
        <v/>
      </c>
      <c r="BQ19" s="6" t="str">
        <f>IF(AJ19="","",VLOOKUP(AJ19,Inflation!$A$2:'Inflation'!$B$21,2))</f>
        <v/>
      </c>
      <c r="BR19" s="6" t="str">
        <f>IF(AK19="","",AK19*(Inflation!$B$2/BQ19))</f>
        <v/>
      </c>
      <c r="BS19" s="6" t="str">
        <f>IF(AL19="","",AL19*(Inflation!$B$2/BQ19))</f>
        <v/>
      </c>
      <c r="BT19" s="6" t="str">
        <f>IF(AM19="","",AM19*(Inflation!$B$2/BQ19))</f>
        <v/>
      </c>
      <c r="BV19" s="6" t="str">
        <f>IF(AP19="","",AP19*(Inflation!$B$17/Inflation!$B$2))</f>
        <v/>
      </c>
      <c r="BW19" s="6" t="str">
        <f>IF(AQ19="","",AQ19*(Inflation!$B$17/Inflation!$B$2))</f>
        <v/>
      </c>
      <c r="BX19" s="6" t="str">
        <f>IF(AR19="","",AR19*(Inflation!$B$17/Inflation!$B$2))</f>
        <v/>
      </c>
      <c r="BY19" s="6" t="str">
        <f>IF(AS19="","",AS19*(Inflation!$B$17/Inflation!$B$2))</f>
        <v/>
      </c>
      <c r="BZ19" s="6" t="str">
        <f>IF(AT19="","",AT19*(Inflation!$B$17/Inflation!$B$2))</f>
        <v/>
      </c>
      <c r="CA19" s="6" t="str">
        <f>IF(AU19="","",AU19*(Inflation!$B$17/Inflation!$B$2))</f>
        <v/>
      </c>
      <c r="CB19" s="6" t="str">
        <f>IF(AV19="","",AV19*(Inflation!$B$17/Inflation!$B$2))</f>
        <v/>
      </c>
      <c r="CC19" s="6" t="str">
        <f>IF(AW19="","",AW19*(Inflation!$B$17/Inflation!$B$2))</f>
        <v/>
      </c>
      <c r="CD19" s="6" t="str">
        <f>IF(AX19="","",AX19*(Inflation!$B$17/Inflation!$B$2))</f>
        <v/>
      </c>
      <c r="CE19" s="6" t="str">
        <f>IF(AY19="","",AY19*(Inflation!$B$17/Inflation!$B$2))</f>
        <v/>
      </c>
      <c r="CF19" s="6" t="str">
        <f>IF(AZ19="","",AZ19*(Inflation!$B$17/Inflation!$B$2))</f>
        <v/>
      </c>
      <c r="CG19" s="6" t="str">
        <f>IF(BA19="","",BA19*(Inflation!$B$17/Inflation!$B$2))</f>
        <v/>
      </c>
      <c r="CH19" s="6" t="str">
        <f>IF(BB19="","",BB19*(Inflation!$B$17/Inflation!$B$2))</f>
        <v/>
      </c>
      <c r="CI19" s="6" t="str">
        <f>IF(BC19="","",BC19*(Inflation!$B$17/Inflation!$B$2))</f>
        <v/>
      </c>
      <c r="CJ19" s="6" t="str">
        <f>IF(BD19="","",BD19*(Inflation!$B$17/Inflation!$B$2))</f>
        <v/>
      </c>
      <c r="CK19" s="6">
        <f>IF(BE19="","",BE19*(Inflation!$B$17/Inflation!$B$2))</f>
        <v>140.64700119062539</v>
      </c>
      <c r="CL19" s="6">
        <f>IF(BF19="","",BF19*(Inflation!$B$17/Inflation!$B$2))</f>
        <v>836</v>
      </c>
      <c r="CM19" s="6" t="str">
        <f>IF(BG19="","",BG19*(Inflation!$B$17/Inflation!$B$2))</f>
        <v/>
      </c>
      <c r="CN19" s="6" t="str">
        <f>IF(BH19="","",BH19*(Inflation!$B$17/Inflation!$B$2))</f>
        <v/>
      </c>
      <c r="CO19" s="6">
        <f>IF(BI19="","",BI19*(Inflation!$B$17/Inflation!$B$2))</f>
        <v>140.64700119062539</v>
      </c>
      <c r="CP19" s="6">
        <f>IF(BJ19="","",BJ19*(Inflation!$B$17/Inflation!$B$2))</f>
        <v>836</v>
      </c>
      <c r="CQ19" s="6" t="str">
        <f>IF(BK19="","",BK19*(Inflation!$B$17/Inflation!$B$2))</f>
        <v/>
      </c>
      <c r="CR19" s="6" t="str">
        <f>IF(BL19="","",BL19*(Inflation!$B$17/Inflation!$B$2))</f>
        <v/>
      </c>
      <c r="CS19" s="6" t="str">
        <f>IF(BM19="","",BM19*(Inflation!$B$17/Inflation!$B$2))</f>
        <v/>
      </c>
      <c r="CT19" s="6" t="str">
        <f>IF(BN19="","",BN19*(Inflation!$B$17/Inflation!$B$2))</f>
        <v/>
      </c>
      <c r="CU19" s="6" t="str">
        <f>IF(BO19="","",BO19*(Inflation!$B$17/Inflation!$B$2))</f>
        <v/>
      </c>
      <c r="CV19" s="6" t="str">
        <f>IF(BP19="","",BP19*(Inflation!$B$17/Inflation!$B$2))</f>
        <v/>
      </c>
      <c r="CW19" s="6" t="str">
        <f>IF(BQ19="","",BQ19*(Inflation!$B$17/Inflation!$B$2))</f>
        <v/>
      </c>
      <c r="CX19" s="6" t="str">
        <f>IF(BR19="","",BR19*(Inflation!$B$17/Inflation!$B$2))</f>
        <v/>
      </c>
      <c r="CY19" s="6" t="str">
        <f>IF(BS19="","",BS19*(Inflation!$B$17/Inflation!$B$2))</f>
        <v/>
      </c>
      <c r="CZ19" s="6" t="str">
        <f>IF(BT19="","",BT19*(Inflation!$B$17/Inflation!$B$2))</f>
        <v/>
      </c>
    </row>
    <row r="20" spans="1:104" ht="52" x14ac:dyDescent="0.25">
      <c r="A20" s="3" t="s">
        <v>116</v>
      </c>
      <c r="B20" s="3" t="s">
        <v>141</v>
      </c>
      <c r="C20" s="3" t="s">
        <v>25</v>
      </c>
      <c r="D20" s="9" t="s">
        <v>161</v>
      </c>
      <c r="E20" s="9" t="s">
        <v>194</v>
      </c>
      <c r="F20" s="63" t="s">
        <v>390</v>
      </c>
      <c r="G20" s="63" t="s">
        <v>470</v>
      </c>
      <c r="H20" s="6"/>
      <c r="I20" s="6"/>
      <c r="J20" s="6"/>
      <c r="K20" s="6"/>
      <c r="L20" s="6"/>
      <c r="M20" s="6"/>
      <c r="N20" s="6"/>
      <c r="O20" s="6"/>
      <c r="P20" s="6"/>
      <c r="Q20" s="6"/>
      <c r="R20" s="6"/>
      <c r="S20" s="6"/>
      <c r="T20" s="6"/>
      <c r="U20" s="6"/>
      <c r="V20" s="6"/>
      <c r="W20" s="6"/>
      <c r="X20" s="69">
        <v>2016</v>
      </c>
      <c r="Y20" s="7">
        <v>200</v>
      </c>
      <c r="Z20" s="7"/>
      <c r="AA20" s="7"/>
      <c r="AB20" s="69">
        <v>2016</v>
      </c>
      <c r="AC20" s="7">
        <v>200</v>
      </c>
      <c r="AD20" s="7"/>
      <c r="AE20" s="7"/>
      <c r="AF20" s="69">
        <v>2016</v>
      </c>
      <c r="AG20" s="7"/>
      <c r="AH20" s="7"/>
      <c r="AI20" s="7"/>
      <c r="AJ20" s="69">
        <v>2016</v>
      </c>
      <c r="AK20" s="7"/>
      <c r="AL20" s="7"/>
      <c r="AM20" s="7"/>
      <c r="AO20" s="6" t="str">
        <f>IF(H20="","",VLOOKUP(H20,Inflation!$A$2:'Inflation'!$B$21,2))</f>
        <v/>
      </c>
      <c r="AP20" s="6" t="str">
        <f>IF(I20="","",I20*(Inflation!$B$2/AO20))</f>
        <v/>
      </c>
      <c r="AQ20" s="6" t="str">
        <f>IF(J20="","",J20*(Inflation!$B$2/AO20))</f>
        <v/>
      </c>
      <c r="AR20" s="6" t="str">
        <f>IF(K20="","",K20*(Inflation!$B$2/AO20))</f>
        <v/>
      </c>
      <c r="AS20" s="6" t="str">
        <f>IF(L20="","",VLOOKUP(L20,Inflation!$A$2:'Inflation'!$B$21,2))</f>
        <v/>
      </c>
      <c r="AT20" s="6" t="str">
        <f>IF(M20="","",M20*(Inflation!$B$2/AS20))</f>
        <v/>
      </c>
      <c r="AU20" s="6" t="str">
        <f>IF(N20="","",N20*(Inflation!$B$2/AS20))</f>
        <v/>
      </c>
      <c r="AV20" s="6" t="str">
        <f>IF(O20="","",O20*(Inflation!$B$2/AS20))</f>
        <v/>
      </c>
      <c r="AW20" s="6" t="str">
        <f>IF(P20="","",VLOOKUP(P20,Inflation!$A$2:'Inflation'!$B$21,2))</f>
        <v/>
      </c>
      <c r="AX20" s="6" t="str">
        <f>IF(Q20="","",Q20*(Inflation!$B$2/AW20))</f>
        <v/>
      </c>
      <c r="AY20" s="6" t="str">
        <f>IF(R20="","",R20*(Inflation!$B$2/AW20))</f>
        <v/>
      </c>
      <c r="AZ20" s="6" t="str">
        <f>IF(S20="","",S20*(Inflation!$B$2/AW20))</f>
        <v/>
      </c>
      <c r="BA20" s="6" t="str">
        <f>IF(T20="","",VLOOKUP(T20,Inflation!$A$2:'Inflation'!$B$21,2))</f>
        <v/>
      </c>
      <c r="BB20" s="6" t="str">
        <f>IF(U20="","",U20*(Inflation!$B$2/BA20))</f>
        <v/>
      </c>
      <c r="BC20" s="6" t="str">
        <f>IF(V20="","",V20*(Inflation!$B$2/BA20))</f>
        <v/>
      </c>
      <c r="BD20" s="6" t="str">
        <f>IF(W20="","",W20*(Inflation!$B$2/BA20))</f>
        <v/>
      </c>
      <c r="BE20" s="6">
        <f>IF(X20="","",VLOOKUP(X20,Inflation!$A$2:'Inflation'!$B$21,2))</f>
        <v>105.935</v>
      </c>
      <c r="BF20" s="6">
        <f>IF(Y20="","",Y20*(Inflation!$B$2/BE20))</f>
        <v>150.63954311606173</v>
      </c>
      <c r="BG20" s="6" t="str">
        <f>IF(Z20="","",Z20*(Inflation!$B$2/BE20))</f>
        <v/>
      </c>
      <c r="BH20" s="6" t="str">
        <f>IF(AA20="","",AA20*(Inflation!$B$2/BE20))</f>
        <v/>
      </c>
      <c r="BI20" s="6">
        <f>IF(AB20="","",VLOOKUP(AB20,Inflation!$A$2:'Inflation'!$B$21,2))</f>
        <v>105.935</v>
      </c>
      <c r="BJ20" s="6">
        <f>IF(AC20="","",AC20*(Inflation!$B$2/BI20))</f>
        <v>150.63954311606173</v>
      </c>
      <c r="BK20" s="6" t="str">
        <f>IF(AD20="","",AD20*(Inflation!$B$2/BI20))</f>
        <v/>
      </c>
      <c r="BL20" s="6" t="str">
        <f>IF(AE20="","",AE20*(Inflation!$B$2/BI20))</f>
        <v/>
      </c>
      <c r="BM20" s="6">
        <f>IF(AF20="","",VLOOKUP(AF20,Inflation!$A$2:'Inflation'!$B$21,2))</f>
        <v>105.935</v>
      </c>
      <c r="BN20" s="6" t="str">
        <f>IF(AG20="","",AG20*(Inflation!$B$2/BM20))</f>
        <v/>
      </c>
      <c r="BO20" s="6" t="str">
        <f>IF(AH20="","",AH20*(Inflation!$B$2/BM20))</f>
        <v/>
      </c>
      <c r="BP20" s="6" t="str">
        <f>IF(AI20="","",AI20*(Inflation!$B$2/BM20))</f>
        <v/>
      </c>
      <c r="BQ20" s="6">
        <f>IF(AJ20="","",VLOOKUP(AJ20,Inflation!$A$2:'Inflation'!$B$21,2))</f>
        <v>105.935</v>
      </c>
      <c r="BR20" s="6" t="str">
        <f>IF(AK20="","",AK20*(Inflation!$B$2/BQ20))</f>
        <v/>
      </c>
      <c r="BS20" s="6" t="str">
        <f>IF(AL20="","",AL20*(Inflation!$B$2/BQ20))</f>
        <v/>
      </c>
      <c r="BT20" s="6" t="str">
        <f>IF(AM20="","",AM20*(Inflation!$B$2/BQ20))</f>
        <v/>
      </c>
      <c r="BV20" s="6" t="str">
        <f>IF(AP20="","",AP20*(Inflation!$B$17/Inflation!$B$2))</f>
        <v/>
      </c>
      <c r="BW20" s="6" t="str">
        <f>IF(AQ20="","",AQ20*(Inflation!$B$17/Inflation!$B$2))</f>
        <v/>
      </c>
      <c r="BX20" s="6" t="str">
        <f>IF(AR20="","",AR20*(Inflation!$B$17/Inflation!$B$2))</f>
        <v/>
      </c>
      <c r="BY20" s="6" t="str">
        <f>IF(AS20="","",AS20*(Inflation!$B$17/Inflation!$B$2))</f>
        <v/>
      </c>
      <c r="BZ20" s="6" t="str">
        <f>IF(AT20="","",AT20*(Inflation!$B$17/Inflation!$B$2))</f>
        <v/>
      </c>
      <c r="CA20" s="6" t="str">
        <f>IF(AU20="","",AU20*(Inflation!$B$17/Inflation!$B$2))</f>
        <v/>
      </c>
      <c r="CB20" s="6" t="str">
        <f>IF(AV20="","",AV20*(Inflation!$B$17/Inflation!$B$2))</f>
        <v/>
      </c>
      <c r="CC20" s="6" t="str">
        <f>IF(AW20="","",AW20*(Inflation!$B$17/Inflation!$B$2))</f>
        <v/>
      </c>
      <c r="CD20" s="6" t="str">
        <f>IF(AX20="","",AX20*(Inflation!$B$17/Inflation!$B$2))</f>
        <v/>
      </c>
      <c r="CE20" s="6" t="str">
        <f>IF(AY20="","",AY20*(Inflation!$B$17/Inflation!$B$2))</f>
        <v/>
      </c>
      <c r="CF20" s="6" t="str">
        <f>IF(AZ20="","",AZ20*(Inflation!$B$17/Inflation!$B$2))</f>
        <v/>
      </c>
      <c r="CG20" s="6" t="str">
        <f>IF(BA20="","",BA20*(Inflation!$B$17/Inflation!$B$2))</f>
        <v/>
      </c>
      <c r="CH20" s="6" t="str">
        <f>IF(BB20="","",BB20*(Inflation!$B$17/Inflation!$B$2))</f>
        <v/>
      </c>
      <c r="CI20" s="6" t="str">
        <f>IF(BC20="","",BC20*(Inflation!$B$17/Inflation!$B$2))</f>
        <v/>
      </c>
      <c r="CJ20" s="6" t="str">
        <f>IF(BD20="","",BD20*(Inflation!$B$17/Inflation!$B$2))</f>
        <v/>
      </c>
      <c r="CK20" s="6">
        <f>IF(BE20="","",BE20*(Inflation!$B$17/Inflation!$B$2))</f>
        <v>140.64700119062539</v>
      </c>
      <c r="CL20" s="6">
        <f>IF(BF20="","",BF20*(Inflation!$B$17/Inflation!$B$2))</f>
        <v>199.99999999999997</v>
      </c>
      <c r="CM20" s="6" t="str">
        <f>IF(BG20="","",BG20*(Inflation!$B$17/Inflation!$B$2))</f>
        <v/>
      </c>
      <c r="CN20" s="6" t="str">
        <f>IF(BH20="","",BH20*(Inflation!$B$17/Inflation!$B$2))</f>
        <v/>
      </c>
      <c r="CO20" s="6">
        <f>IF(BI20="","",BI20*(Inflation!$B$17/Inflation!$B$2))</f>
        <v>140.64700119062539</v>
      </c>
      <c r="CP20" s="6">
        <f>IF(BJ20="","",BJ20*(Inflation!$B$17/Inflation!$B$2))</f>
        <v>199.99999999999997</v>
      </c>
      <c r="CQ20" s="6" t="str">
        <f>IF(BK20="","",BK20*(Inflation!$B$17/Inflation!$B$2))</f>
        <v/>
      </c>
      <c r="CR20" s="6" t="str">
        <f>IF(BL20="","",BL20*(Inflation!$B$17/Inflation!$B$2))</f>
        <v/>
      </c>
      <c r="CS20" s="6">
        <f>IF(BM20="","",BM20*(Inflation!$B$17/Inflation!$B$2))</f>
        <v>140.64700119062539</v>
      </c>
      <c r="CT20" s="6" t="str">
        <f>IF(BN20="","",BN20*(Inflation!$B$17/Inflation!$B$2))</f>
        <v/>
      </c>
      <c r="CU20" s="6" t="str">
        <f>IF(BO20="","",BO20*(Inflation!$B$17/Inflation!$B$2))</f>
        <v/>
      </c>
      <c r="CV20" s="6" t="str">
        <f>IF(BP20="","",BP20*(Inflation!$B$17/Inflation!$B$2))</f>
        <v/>
      </c>
      <c r="CW20" s="6">
        <f>IF(BQ20="","",BQ20*(Inflation!$B$17/Inflation!$B$2))</f>
        <v>140.64700119062539</v>
      </c>
      <c r="CX20" s="6" t="str">
        <f>IF(BR20="","",BR20*(Inflation!$B$17/Inflation!$B$2))</f>
        <v/>
      </c>
      <c r="CY20" s="6" t="str">
        <f>IF(BS20="","",BS20*(Inflation!$B$17/Inflation!$B$2))</f>
        <v/>
      </c>
      <c r="CZ20" s="6" t="str">
        <f>IF(BT20="","",BT20*(Inflation!$B$17/Inflation!$B$2))</f>
        <v/>
      </c>
    </row>
    <row r="21" spans="1:104" s="15" customFormat="1" ht="78" x14ac:dyDescent="0.25">
      <c r="A21" s="11" t="s">
        <v>116</v>
      </c>
      <c r="B21" s="11" t="s">
        <v>141</v>
      </c>
      <c r="C21" s="11" t="s">
        <v>125</v>
      </c>
      <c r="D21" s="12" t="s">
        <v>14</v>
      </c>
      <c r="E21" s="12" t="s">
        <v>195</v>
      </c>
      <c r="F21" s="63" t="s">
        <v>391</v>
      </c>
      <c r="G21" s="63" t="s">
        <v>471</v>
      </c>
      <c r="H21" s="13"/>
      <c r="I21" s="13"/>
      <c r="J21" s="13"/>
      <c r="K21" s="13"/>
      <c r="L21" s="13"/>
      <c r="M21" s="13"/>
      <c r="N21" s="13"/>
      <c r="O21" s="13"/>
      <c r="P21" s="13"/>
      <c r="Q21" s="13"/>
      <c r="R21" s="13"/>
      <c r="S21" s="13"/>
      <c r="T21" s="13"/>
      <c r="U21" s="13"/>
      <c r="V21" s="13"/>
      <c r="W21" s="13"/>
      <c r="X21" s="70">
        <v>2016</v>
      </c>
      <c r="Y21" s="14">
        <v>142.6</v>
      </c>
      <c r="Z21" s="13"/>
      <c r="AA21" s="13"/>
      <c r="AB21" s="70">
        <v>2016</v>
      </c>
      <c r="AC21" s="14">
        <v>142.80000000000001</v>
      </c>
      <c r="AD21" s="13"/>
      <c r="AE21" s="13"/>
      <c r="AF21" s="70">
        <v>2016</v>
      </c>
      <c r="AG21" s="14">
        <v>53.9</v>
      </c>
      <c r="AH21" s="13"/>
      <c r="AI21" s="13"/>
      <c r="AJ21" s="70">
        <v>2016</v>
      </c>
      <c r="AK21" s="14">
        <v>53.9</v>
      </c>
      <c r="AL21" s="13"/>
      <c r="AM21" s="13"/>
      <c r="AN21" s="17"/>
      <c r="AO21" s="6" t="str">
        <f>IF(H21="","",VLOOKUP(H21,Inflation!$A$2:'Inflation'!$B$21,2))</f>
        <v/>
      </c>
      <c r="AP21" s="13" t="str">
        <f>IF(I21="","",I21*(Inflation!$B$2/AO21))</f>
        <v/>
      </c>
      <c r="AQ21" s="13" t="str">
        <f>IF(J21="","",J21*(Inflation!$B$2/AO21))</f>
        <v/>
      </c>
      <c r="AR21" s="13" t="str">
        <f>IF(K21="","",K21*(Inflation!$B$2/AO21))</f>
        <v/>
      </c>
      <c r="AS21" s="6" t="str">
        <f>IF(L21="","",VLOOKUP(L21,Inflation!$A$2:'Inflation'!$B$21,2))</f>
        <v/>
      </c>
      <c r="AT21" s="13" t="str">
        <f>IF(M21="","",M21*(Inflation!$B$2/AS21))</f>
        <v/>
      </c>
      <c r="AU21" s="13" t="str">
        <f>IF(N21="","",N21*(Inflation!$B$2/AS21))</f>
        <v/>
      </c>
      <c r="AV21" s="13" t="str">
        <f>IF(O21="","",O21*(Inflation!$B$2/AS21))</f>
        <v/>
      </c>
      <c r="AW21" s="6" t="str">
        <f>IF(P21="","",VLOOKUP(P21,Inflation!$A$2:'Inflation'!$B$21,2))</f>
        <v/>
      </c>
      <c r="AX21" s="13" t="str">
        <f>IF(Q21="","",Q21*(Inflation!$B$2/AW21))</f>
        <v/>
      </c>
      <c r="AY21" s="13" t="str">
        <f>IF(R21="","",R21*(Inflation!$B$2/AW21))</f>
        <v/>
      </c>
      <c r="AZ21" s="13" t="str">
        <f>IF(S21="","",S21*(Inflation!$B$2/AW21))</f>
        <v/>
      </c>
      <c r="BA21" s="6" t="str">
        <f>IF(T21="","",VLOOKUP(T21,Inflation!$A$2:'Inflation'!$B$21,2))</f>
        <v/>
      </c>
      <c r="BB21" s="13" t="str">
        <f>IF(U21="","",U21*(Inflation!$B$2/BA21))</f>
        <v/>
      </c>
      <c r="BC21" s="13" t="str">
        <f>IF(V21="","",V21*(Inflation!$B$2/BA21))</f>
        <v/>
      </c>
      <c r="BD21" s="13" t="str">
        <f>IF(W21="","",W21*(Inflation!$B$2/BA21))</f>
        <v/>
      </c>
      <c r="BE21" s="6">
        <f>IF(X21="","",VLOOKUP(X21,Inflation!$A$2:'Inflation'!$B$21,2))</f>
        <v>105.935</v>
      </c>
      <c r="BF21" s="13">
        <f>IF(Y21="","",Y21*(Inflation!$B$2/BE21))</f>
        <v>107.40599424175201</v>
      </c>
      <c r="BG21" s="13" t="str">
        <f>IF(Z21="","",Z21*(Inflation!$B$2/BE21))</f>
        <v/>
      </c>
      <c r="BH21" s="13" t="str">
        <f>IF(AA21="","",AA21*(Inflation!$B$2/BE21))</f>
        <v/>
      </c>
      <c r="BI21" s="6">
        <f>IF(AB21="","",VLOOKUP(AB21,Inflation!$A$2:'Inflation'!$B$21,2))</f>
        <v>105.935</v>
      </c>
      <c r="BJ21" s="13">
        <f>IF(AC21="","",AC21*(Inflation!$B$2/BI21))</f>
        <v>107.55663378486808</v>
      </c>
      <c r="BK21" s="13" t="str">
        <f>IF(AD21="","",AD21*(Inflation!$B$2/BI21))</f>
        <v/>
      </c>
      <c r="BL21" s="13" t="str">
        <f>IF(AE21="","",AE21*(Inflation!$B$2/BI21))</f>
        <v/>
      </c>
      <c r="BM21" s="6">
        <f>IF(AF21="","",VLOOKUP(AF21,Inflation!$A$2:'Inflation'!$B$21,2))</f>
        <v>105.935</v>
      </c>
      <c r="BN21" s="13">
        <f>IF(AG21="","",AG21*(Inflation!$B$2/BM21))</f>
        <v>40.597356869778636</v>
      </c>
      <c r="BO21" s="13" t="str">
        <f>IF(AH21="","",AH21*(Inflation!$B$2/BM21))</f>
        <v/>
      </c>
      <c r="BP21" s="13" t="str">
        <f>IF(AI21="","",AI21*(Inflation!$B$2/BM21))</f>
        <v/>
      </c>
      <c r="BQ21" s="6">
        <f>IF(AJ21="","",VLOOKUP(AJ21,Inflation!$A$2:'Inflation'!$B$21,2))</f>
        <v>105.935</v>
      </c>
      <c r="BR21" s="13">
        <f>IF(AK21="","",AK21*(Inflation!$B$2/BQ21))</f>
        <v>40.597356869778636</v>
      </c>
      <c r="BS21" s="13" t="str">
        <f>IF(AL21="","",AL21*(Inflation!$B$2/BQ21))</f>
        <v/>
      </c>
      <c r="BT21" s="13" t="str">
        <f>IF(AM21="","",AM21*(Inflation!$B$2/BQ21))</f>
        <v/>
      </c>
      <c r="BU21" s="13"/>
      <c r="BV21" s="13" t="str">
        <f>IF(AP21="","",AP21*(Inflation!$B$17/Inflation!$B$2))</f>
        <v/>
      </c>
      <c r="BW21" s="13" t="str">
        <f>IF(AQ21="","",AQ21*(Inflation!$B$17/Inflation!$B$2))</f>
        <v/>
      </c>
      <c r="BX21" s="13" t="str">
        <f>IF(AR21="","",AR21*(Inflation!$B$17/Inflation!$B$2))</f>
        <v/>
      </c>
      <c r="BY21" s="13" t="str">
        <f>IF(AS21="","",AS21*(Inflation!$B$17/Inflation!$B$2))</f>
        <v/>
      </c>
      <c r="BZ21" s="13" t="str">
        <f>IF(AT21="","",AT21*(Inflation!$B$17/Inflation!$B$2))</f>
        <v/>
      </c>
      <c r="CA21" s="13" t="str">
        <f>IF(AU21="","",AU21*(Inflation!$B$17/Inflation!$B$2))</f>
        <v/>
      </c>
      <c r="CB21" s="13" t="str">
        <f>IF(AV21="","",AV21*(Inflation!$B$17/Inflation!$B$2))</f>
        <v/>
      </c>
      <c r="CC21" s="13" t="str">
        <f>IF(AW21="","",AW21*(Inflation!$B$17/Inflation!$B$2))</f>
        <v/>
      </c>
      <c r="CD21" s="13" t="str">
        <f>IF(AX21="","",AX21*(Inflation!$B$17/Inflation!$B$2))</f>
        <v/>
      </c>
      <c r="CE21" s="13" t="str">
        <f>IF(AY21="","",AY21*(Inflation!$B$17/Inflation!$B$2))</f>
        <v/>
      </c>
      <c r="CF21" s="13" t="str">
        <f>IF(AZ21="","",AZ21*(Inflation!$B$17/Inflation!$B$2))</f>
        <v/>
      </c>
      <c r="CG21" s="13" t="str">
        <f>IF(BA21="","",BA21*(Inflation!$B$17/Inflation!$B$2))</f>
        <v/>
      </c>
      <c r="CH21" s="13" t="str">
        <f>IF(BB21="","",BB21*(Inflation!$B$17/Inflation!$B$2))</f>
        <v/>
      </c>
      <c r="CI21" s="13" t="str">
        <f>IF(BC21="","",BC21*(Inflation!$B$17/Inflation!$B$2))</f>
        <v/>
      </c>
      <c r="CJ21" s="13" t="str">
        <f>IF(BD21="","",BD21*(Inflation!$B$17/Inflation!$B$2))</f>
        <v/>
      </c>
      <c r="CK21" s="13">
        <f>IF(BE21="","",BE21*(Inflation!$B$17/Inflation!$B$2))</f>
        <v>140.64700119062539</v>
      </c>
      <c r="CL21" s="13">
        <f>IF(BF21="","",BF21*(Inflation!$B$17/Inflation!$B$2))</f>
        <v>142.59999999999997</v>
      </c>
      <c r="CM21" s="13" t="str">
        <f>IF(BG21="","",BG21*(Inflation!$B$17/Inflation!$B$2))</f>
        <v/>
      </c>
      <c r="CN21" s="13" t="str">
        <f>IF(BH21="","",BH21*(Inflation!$B$17/Inflation!$B$2))</f>
        <v/>
      </c>
      <c r="CO21" s="13">
        <f>IF(BI21="","",BI21*(Inflation!$B$17/Inflation!$B$2))</f>
        <v>140.64700119062539</v>
      </c>
      <c r="CP21" s="13">
        <f>IF(BJ21="","",BJ21*(Inflation!$B$17/Inflation!$B$2))</f>
        <v>142.79999999999998</v>
      </c>
      <c r="CQ21" s="13" t="str">
        <f>IF(BK21="","",BK21*(Inflation!$B$17/Inflation!$B$2))</f>
        <v/>
      </c>
      <c r="CR21" s="13" t="str">
        <f>IF(BL21="","",BL21*(Inflation!$B$17/Inflation!$B$2))</f>
        <v/>
      </c>
      <c r="CS21" s="13">
        <f>IF(BM21="","",BM21*(Inflation!$B$17/Inflation!$B$2))</f>
        <v>140.64700119062539</v>
      </c>
      <c r="CT21" s="13">
        <f>IF(BN21="","",BN21*(Inflation!$B$17/Inflation!$B$2))</f>
        <v>53.899999999999991</v>
      </c>
      <c r="CU21" s="13" t="str">
        <f>IF(BO21="","",BO21*(Inflation!$B$17/Inflation!$B$2))</f>
        <v/>
      </c>
      <c r="CV21" s="13" t="str">
        <f>IF(BP21="","",BP21*(Inflation!$B$17/Inflation!$B$2))</f>
        <v/>
      </c>
      <c r="CW21" s="13">
        <f>IF(BQ21="","",BQ21*(Inflation!$B$17/Inflation!$B$2))</f>
        <v>140.64700119062539</v>
      </c>
      <c r="CX21" s="13">
        <f>IF(BR21="","",BR21*(Inflation!$B$17/Inflation!$B$2))</f>
        <v>53.899999999999991</v>
      </c>
      <c r="CY21" s="13" t="str">
        <f>IF(BS21="","",BS21*(Inflation!$B$17/Inflation!$B$2))</f>
        <v/>
      </c>
      <c r="CZ21" s="13" t="str">
        <f>IF(BT21="","",BT21*(Inflation!$B$17/Inflation!$B$2))</f>
        <v/>
      </c>
    </row>
    <row r="22" spans="1:104" ht="78" x14ac:dyDescent="0.25">
      <c r="A22" s="3" t="s">
        <v>116</v>
      </c>
      <c r="B22" s="3" t="s">
        <v>141</v>
      </c>
      <c r="C22" s="3" t="s">
        <v>167</v>
      </c>
      <c r="D22" s="9" t="s">
        <v>106</v>
      </c>
      <c r="E22" s="9" t="s">
        <v>205</v>
      </c>
      <c r="F22" s="63" t="s">
        <v>392</v>
      </c>
      <c r="G22" s="63" t="s">
        <v>472</v>
      </c>
      <c r="H22" s="69">
        <v>2016</v>
      </c>
      <c r="I22" s="7"/>
      <c r="J22" s="7"/>
      <c r="K22" s="7"/>
      <c r="L22" s="69">
        <v>2016</v>
      </c>
      <c r="M22" s="7"/>
      <c r="N22" s="7"/>
      <c r="O22" s="7"/>
      <c r="P22" s="69">
        <v>2016</v>
      </c>
      <c r="Q22" s="7">
        <v>29.1</v>
      </c>
      <c r="R22" s="7"/>
      <c r="S22" s="7"/>
      <c r="T22" s="69">
        <v>2016</v>
      </c>
      <c r="U22" s="7">
        <v>29.1</v>
      </c>
      <c r="V22" s="7"/>
      <c r="W22" s="7"/>
      <c r="X22" s="69">
        <v>2016</v>
      </c>
      <c r="Y22" s="7">
        <v>338.4</v>
      </c>
      <c r="Z22" s="7"/>
      <c r="AA22" s="7"/>
      <c r="AB22" s="69">
        <v>2016</v>
      </c>
      <c r="AC22" s="7">
        <v>338.4</v>
      </c>
      <c r="AD22" s="7"/>
      <c r="AE22" s="7"/>
      <c r="AF22" s="69">
        <v>2016</v>
      </c>
      <c r="AG22" s="7">
        <v>350</v>
      </c>
      <c r="AH22" s="7"/>
      <c r="AI22" s="7"/>
      <c r="AJ22" s="69">
        <v>2016</v>
      </c>
      <c r="AK22" s="7">
        <v>350</v>
      </c>
      <c r="AL22" s="7"/>
      <c r="AM22" s="7"/>
      <c r="AO22" s="6">
        <f>IF(H22="","",VLOOKUP(H22,Inflation!$A$2:'Inflation'!$B$21,2))</f>
        <v>105.935</v>
      </c>
      <c r="AP22" s="6" t="str">
        <f>IF(I22="","",I22*(Inflation!$B$2/AO22))</f>
        <v/>
      </c>
      <c r="AQ22" s="6" t="str">
        <f>IF(J22="","",J22*(Inflation!$B$2/AO22))</f>
        <v/>
      </c>
      <c r="AR22" s="6" t="str">
        <f>IF(K22="","",K22*(Inflation!$B$2/AO22))</f>
        <v/>
      </c>
      <c r="AS22" s="6">
        <f>IF(L22="","",VLOOKUP(L22,Inflation!$A$2:'Inflation'!$B$21,2))</f>
        <v>105.935</v>
      </c>
      <c r="AT22" s="6" t="str">
        <f>IF(M22="","",M22*(Inflation!$B$2/AS22))</f>
        <v/>
      </c>
      <c r="AU22" s="6" t="str">
        <f>IF(N22="","",N22*(Inflation!$B$2/AS22))</f>
        <v/>
      </c>
      <c r="AV22" s="6" t="str">
        <f>IF(O22="","",O22*(Inflation!$B$2/AS22))</f>
        <v/>
      </c>
      <c r="AW22" s="6">
        <f>IF(P22="","",VLOOKUP(P22,Inflation!$A$2:'Inflation'!$B$21,2))</f>
        <v>105.935</v>
      </c>
      <c r="AX22" s="6">
        <f>IF(Q22="","",Q22*(Inflation!$B$2/AW22))</f>
        <v>21.918053523386984</v>
      </c>
      <c r="AY22" s="6" t="str">
        <f>IF(R22="","",R22*(Inflation!$B$2/AW22))</f>
        <v/>
      </c>
      <c r="AZ22" s="6" t="str">
        <f>IF(S22="","",S22*(Inflation!$B$2/AW22))</f>
        <v/>
      </c>
      <c r="BA22" s="6">
        <f>IF(T22="","",VLOOKUP(T22,Inflation!$A$2:'Inflation'!$B$21,2))</f>
        <v>105.935</v>
      </c>
      <c r="BB22" s="6">
        <f>IF(U22="","",U22*(Inflation!$B$2/BA22))</f>
        <v>21.918053523386984</v>
      </c>
      <c r="BC22" s="6" t="str">
        <f>IF(V22="","",V22*(Inflation!$B$2/BA22))</f>
        <v/>
      </c>
      <c r="BD22" s="6" t="str">
        <f>IF(W22="","",W22*(Inflation!$B$2/BA22))</f>
        <v/>
      </c>
      <c r="BE22" s="6">
        <f>IF(X22="","",VLOOKUP(X22,Inflation!$A$2:'Inflation'!$B$21,2))</f>
        <v>105.935</v>
      </c>
      <c r="BF22" s="6">
        <f>IF(Y22="","",Y22*(Inflation!$B$2/BE22))</f>
        <v>254.88210695237643</v>
      </c>
      <c r="BG22" s="6" t="str">
        <f>IF(Z22="","",Z22*(Inflation!$B$2/BE22))</f>
        <v/>
      </c>
      <c r="BH22" s="6" t="str">
        <f>IF(AA22="","",AA22*(Inflation!$B$2/BE22))</f>
        <v/>
      </c>
      <c r="BI22" s="6">
        <f>IF(AB22="","",VLOOKUP(AB22,Inflation!$A$2:'Inflation'!$B$21,2))</f>
        <v>105.935</v>
      </c>
      <c r="BJ22" s="6">
        <f>IF(AC22="","",AC22*(Inflation!$B$2/BI22))</f>
        <v>254.88210695237643</v>
      </c>
      <c r="BK22" s="6" t="str">
        <f>IF(AD22="","",AD22*(Inflation!$B$2/BI22))</f>
        <v/>
      </c>
      <c r="BL22" s="6" t="str">
        <f>IF(AE22="","",AE22*(Inflation!$B$2/BI22))</f>
        <v/>
      </c>
      <c r="BM22" s="6">
        <f>IF(AF22="","",VLOOKUP(AF22,Inflation!$A$2:'Inflation'!$B$21,2))</f>
        <v>105.935</v>
      </c>
      <c r="BN22" s="6">
        <f>IF(AG22="","",AG22*(Inflation!$B$2/BM22))</f>
        <v>263.61920045310802</v>
      </c>
      <c r="BO22" s="6" t="str">
        <f>IF(AH22="","",AH22*(Inflation!$B$2/BM22))</f>
        <v/>
      </c>
      <c r="BP22" s="6" t="str">
        <f>IF(AI22="","",AI22*(Inflation!$B$2/BM22))</f>
        <v/>
      </c>
      <c r="BQ22" s="6">
        <f>IF(AJ22="","",VLOOKUP(AJ22,Inflation!$A$2:'Inflation'!$B$21,2))</f>
        <v>105.935</v>
      </c>
      <c r="BR22" s="6">
        <f>IF(AK22="","",AK22*(Inflation!$B$2/BQ22))</f>
        <v>263.61920045310802</v>
      </c>
      <c r="BS22" s="6" t="str">
        <f>IF(AL22="","",AL22*(Inflation!$B$2/BQ22))</f>
        <v/>
      </c>
      <c r="BT22" s="6" t="str">
        <f>IF(AM22="","",AM22*(Inflation!$B$2/BQ22))</f>
        <v/>
      </c>
      <c r="BV22" s="6" t="str">
        <f>IF(AP22="","",AP22*(Inflation!$B$17/Inflation!$B$2))</f>
        <v/>
      </c>
      <c r="BW22" s="6" t="str">
        <f>IF(AQ22="","",AQ22*(Inflation!$B$17/Inflation!$B$2))</f>
        <v/>
      </c>
      <c r="BX22" s="6" t="str">
        <f>IF(AR22="","",AR22*(Inflation!$B$17/Inflation!$B$2))</f>
        <v/>
      </c>
      <c r="BY22" s="6">
        <f>IF(AS22="","",AS22*(Inflation!$B$17/Inflation!$B$2))</f>
        <v>140.64700119062539</v>
      </c>
      <c r="BZ22" s="6" t="str">
        <f>IF(AT22="","",AT22*(Inflation!$B$17/Inflation!$B$2))</f>
        <v/>
      </c>
      <c r="CA22" s="6" t="str">
        <f>IF(AU22="","",AU22*(Inflation!$B$17/Inflation!$B$2))</f>
        <v/>
      </c>
      <c r="CB22" s="6" t="str">
        <f>IF(AV22="","",AV22*(Inflation!$B$17/Inflation!$B$2))</f>
        <v/>
      </c>
      <c r="CC22" s="6">
        <f>IF(AW22="","",AW22*(Inflation!$B$17/Inflation!$B$2))</f>
        <v>140.64700119062539</v>
      </c>
      <c r="CD22" s="6">
        <f>IF(AX22="","",AX22*(Inflation!$B$17/Inflation!$B$2))</f>
        <v>29.099999999999998</v>
      </c>
      <c r="CE22" s="6" t="str">
        <f>IF(AY22="","",AY22*(Inflation!$B$17/Inflation!$B$2))</f>
        <v/>
      </c>
      <c r="CF22" s="6" t="str">
        <f>IF(AZ22="","",AZ22*(Inflation!$B$17/Inflation!$B$2))</f>
        <v/>
      </c>
      <c r="CG22" s="6">
        <f>IF(BA22="","",BA22*(Inflation!$B$17/Inflation!$B$2))</f>
        <v>140.64700119062539</v>
      </c>
      <c r="CH22" s="6">
        <f>IF(BB22="","",BB22*(Inflation!$B$17/Inflation!$B$2))</f>
        <v>29.099999999999998</v>
      </c>
      <c r="CI22" s="6" t="str">
        <f>IF(BC22="","",BC22*(Inflation!$B$17/Inflation!$B$2))</f>
        <v/>
      </c>
      <c r="CJ22" s="6" t="str">
        <f>IF(BD22="","",BD22*(Inflation!$B$17/Inflation!$B$2))</f>
        <v/>
      </c>
      <c r="CK22" s="6">
        <f>IF(BE22="","",BE22*(Inflation!$B$17/Inflation!$B$2))</f>
        <v>140.64700119062539</v>
      </c>
      <c r="CL22" s="6">
        <f>IF(BF22="","",BF22*(Inflation!$B$17/Inflation!$B$2))</f>
        <v>338.39999999999992</v>
      </c>
      <c r="CM22" s="6" t="str">
        <f>IF(BG22="","",BG22*(Inflation!$B$17/Inflation!$B$2))</f>
        <v/>
      </c>
      <c r="CN22" s="6" t="str">
        <f>IF(BH22="","",BH22*(Inflation!$B$17/Inflation!$B$2))</f>
        <v/>
      </c>
      <c r="CO22" s="6">
        <f>IF(BI22="","",BI22*(Inflation!$B$17/Inflation!$B$2))</f>
        <v>140.64700119062539</v>
      </c>
      <c r="CP22" s="6">
        <f>IF(BJ22="","",BJ22*(Inflation!$B$17/Inflation!$B$2))</f>
        <v>338.39999999999992</v>
      </c>
      <c r="CQ22" s="6" t="str">
        <f>IF(BK22="","",BK22*(Inflation!$B$17/Inflation!$B$2))</f>
        <v/>
      </c>
      <c r="CR22" s="6" t="str">
        <f>IF(BL22="","",BL22*(Inflation!$B$17/Inflation!$B$2))</f>
        <v/>
      </c>
      <c r="CS22" s="6">
        <f>IF(BM22="","",BM22*(Inflation!$B$17/Inflation!$B$2))</f>
        <v>140.64700119062539</v>
      </c>
      <c r="CT22" s="6">
        <f>IF(BN22="","",BN22*(Inflation!$B$17/Inflation!$B$2))</f>
        <v>349.99999999999994</v>
      </c>
      <c r="CU22" s="6" t="str">
        <f>IF(BO22="","",BO22*(Inflation!$B$17/Inflation!$B$2))</f>
        <v/>
      </c>
      <c r="CV22" s="6" t="str">
        <f>IF(BP22="","",BP22*(Inflation!$B$17/Inflation!$B$2))</f>
        <v/>
      </c>
      <c r="CW22" s="6">
        <f>IF(BQ22="","",BQ22*(Inflation!$B$17/Inflation!$B$2))</f>
        <v>140.64700119062539</v>
      </c>
      <c r="CX22" s="6">
        <f>IF(BR22="","",BR22*(Inflation!$B$17/Inflation!$B$2))</f>
        <v>349.99999999999994</v>
      </c>
      <c r="CY22" s="6" t="str">
        <f>IF(BS22="","",BS22*(Inflation!$B$17/Inflation!$B$2))</f>
        <v/>
      </c>
      <c r="CZ22" s="6" t="str">
        <f>IF(BT22="","",BT22*(Inflation!$B$17/Inflation!$B$2))</f>
        <v/>
      </c>
    </row>
    <row r="23" spans="1:104" ht="52" x14ac:dyDescent="0.25">
      <c r="A23" s="3" t="s">
        <v>116</v>
      </c>
      <c r="B23" s="3" t="s">
        <v>141</v>
      </c>
      <c r="C23" s="3" t="s">
        <v>50</v>
      </c>
      <c r="D23" s="9" t="s">
        <v>153</v>
      </c>
      <c r="F23" s="63" t="s">
        <v>393</v>
      </c>
      <c r="G23" s="63" t="s">
        <v>473</v>
      </c>
      <c r="H23" s="6"/>
      <c r="I23" s="6"/>
      <c r="J23" s="6"/>
      <c r="K23" s="6"/>
      <c r="L23" s="6"/>
      <c r="M23" s="6"/>
      <c r="N23" s="6"/>
      <c r="O23" s="6"/>
      <c r="P23" s="69">
        <v>2016</v>
      </c>
      <c r="Q23" s="7">
        <v>12.12</v>
      </c>
      <c r="R23" s="6"/>
      <c r="S23" s="6"/>
      <c r="T23" s="69">
        <v>2016</v>
      </c>
      <c r="U23" s="7">
        <v>12.12</v>
      </c>
      <c r="V23" s="6"/>
      <c r="W23" s="6"/>
      <c r="X23" s="69">
        <v>2016</v>
      </c>
      <c r="Y23" s="7">
        <v>33.799999999999997</v>
      </c>
      <c r="Z23" s="6"/>
      <c r="AA23" s="6"/>
      <c r="AB23" s="69">
        <v>2016</v>
      </c>
      <c r="AC23" s="7">
        <v>34.4</v>
      </c>
      <c r="AD23" s="6"/>
      <c r="AE23" s="6"/>
      <c r="AF23" s="6"/>
      <c r="AG23" s="6"/>
      <c r="AH23" s="6"/>
      <c r="AI23" s="6"/>
      <c r="AJ23" s="6"/>
      <c r="AK23" s="6"/>
      <c r="AL23" s="6"/>
      <c r="AM23" s="6"/>
      <c r="AO23" s="6" t="str">
        <f>IF(H23="","",VLOOKUP(H23,Inflation!$A$2:'Inflation'!$B$21,2))</f>
        <v/>
      </c>
      <c r="AP23" s="6" t="str">
        <f>IF(I23="","",I23*(Inflation!$B$2/AO23))</f>
        <v/>
      </c>
      <c r="AQ23" s="6" t="str">
        <f>IF(J23="","",J23*(Inflation!$B$2/AO23))</f>
        <v/>
      </c>
      <c r="AR23" s="6" t="str">
        <f>IF(K23="","",K23*(Inflation!$B$2/AO23))</f>
        <v/>
      </c>
      <c r="AS23" s="6" t="str">
        <f>IF(L23="","",VLOOKUP(L23,Inflation!$A$2:'Inflation'!$B$21,2))</f>
        <v/>
      </c>
      <c r="AT23" s="6" t="str">
        <f>IF(M23="","",M23*(Inflation!$B$2/AS23))</f>
        <v/>
      </c>
      <c r="AU23" s="6" t="str">
        <f>IF(N23="","",N23*(Inflation!$B$2/AS23))</f>
        <v/>
      </c>
      <c r="AV23" s="6" t="str">
        <f>IF(O23="","",O23*(Inflation!$B$2/AS23))</f>
        <v/>
      </c>
      <c r="AW23" s="6">
        <f>IF(P23="","",VLOOKUP(P23,Inflation!$A$2:'Inflation'!$B$21,2))</f>
        <v>105.935</v>
      </c>
      <c r="AX23" s="6">
        <f>IF(Q23="","",Q23*(Inflation!$B$2/AW23))</f>
        <v>9.1287563128333407</v>
      </c>
      <c r="AY23" s="6" t="str">
        <f>IF(R23="","",R23*(Inflation!$B$2/AW23))</f>
        <v/>
      </c>
      <c r="AZ23" s="6" t="str">
        <f>IF(S23="","",S23*(Inflation!$B$2/AW23))</f>
        <v/>
      </c>
      <c r="BA23" s="6">
        <f>IF(T23="","",VLOOKUP(T23,Inflation!$A$2:'Inflation'!$B$21,2))</f>
        <v>105.935</v>
      </c>
      <c r="BB23" s="6">
        <f>IF(U23="","",U23*(Inflation!$B$2/BA23))</f>
        <v>9.1287563128333407</v>
      </c>
      <c r="BC23" s="6" t="str">
        <f>IF(V23="","",V23*(Inflation!$B$2/BA23))</f>
        <v/>
      </c>
      <c r="BD23" s="6" t="str">
        <f>IF(W23="","",W23*(Inflation!$B$2/BA23))</f>
        <v/>
      </c>
      <c r="BE23" s="6">
        <f>IF(X23="","",VLOOKUP(X23,Inflation!$A$2:'Inflation'!$B$21,2))</f>
        <v>105.935</v>
      </c>
      <c r="BF23" s="6">
        <f>IF(Y23="","",Y23*(Inflation!$B$2/BE23))</f>
        <v>25.45808278661443</v>
      </c>
      <c r="BG23" s="6" t="str">
        <f>IF(Z23="","",Z23*(Inflation!$B$2/BE23))</f>
        <v/>
      </c>
      <c r="BH23" s="6" t="str">
        <f>IF(AA23="","",AA23*(Inflation!$B$2/BE23))</f>
        <v/>
      </c>
      <c r="BI23" s="6">
        <f>IF(AB23="","",VLOOKUP(AB23,Inflation!$A$2:'Inflation'!$B$21,2))</f>
        <v>105.935</v>
      </c>
      <c r="BJ23" s="6">
        <f>IF(AC23="","",AC23*(Inflation!$B$2/BI23))</f>
        <v>25.910001415962618</v>
      </c>
      <c r="BK23" s="6" t="str">
        <f>IF(AD23="","",AD23*(Inflation!$B$2/BI23))</f>
        <v/>
      </c>
      <c r="BL23" s="6" t="str">
        <f>IF(AE23="","",AE23*(Inflation!$B$2/BI23))</f>
        <v/>
      </c>
      <c r="BM23" s="6" t="str">
        <f>IF(AF23="","",VLOOKUP(AF23,Inflation!$A$2:'Inflation'!$B$21,2))</f>
        <v/>
      </c>
      <c r="BN23" s="6" t="str">
        <f>IF(AG23="","",AG23*(Inflation!$B$2/BM23))</f>
        <v/>
      </c>
      <c r="BO23" s="6" t="str">
        <f>IF(AH23="","",AH23*(Inflation!$B$2/BM23))</f>
        <v/>
      </c>
      <c r="BP23" s="6" t="str">
        <f>IF(AI23="","",AI23*(Inflation!$B$2/BM23))</f>
        <v/>
      </c>
      <c r="BQ23" s="6" t="str">
        <f>IF(AJ23="","",VLOOKUP(AJ23,Inflation!$A$2:'Inflation'!$B$21,2))</f>
        <v/>
      </c>
      <c r="BR23" s="6" t="str">
        <f>IF(AK23="","",AK23*(Inflation!$B$2/BQ23))</f>
        <v/>
      </c>
      <c r="BS23" s="6" t="str">
        <f>IF(AL23="","",AL23*(Inflation!$B$2/BQ23))</f>
        <v/>
      </c>
      <c r="BT23" s="6" t="str">
        <f>IF(AM23="","",AM23*(Inflation!$B$2/BQ23))</f>
        <v/>
      </c>
      <c r="BV23" s="6" t="str">
        <f>IF(AP23="","",AP23*(Inflation!$B$17/Inflation!$B$2))</f>
        <v/>
      </c>
      <c r="BW23" s="6" t="str">
        <f>IF(AQ23="","",AQ23*(Inflation!$B$17/Inflation!$B$2))</f>
        <v/>
      </c>
      <c r="BX23" s="6" t="str">
        <f>IF(AR23="","",AR23*(Inflation!$B$17/Inflation!$B$2))</f>
        <v/>
      </c>
      <c r="BY23" s="6" t="str">
        <f>IF(AS23="","",AS23*(Inflation!$B$17/Inflation!$B$2))</f>
        <v/>
      </c>
      <c r="BZ23" s="6" t="str">
        <f>IF(AT23="","",AT23*(Inflation!$B$17/Inflation!$B$2))</f>
        <v/>
      </c>
      <c r="CA23" s="6" t="str">
        <f>IF(AU23="","",AU23*(Inflation!$B$17/Inflation!$B$2))</f>
        <v/>
      </c>
      <c r="CB23" s="6" t="str">
        <f>IF(AV23="","",AV23*(Inflation!$B$17/Inflation!$B$2))</f>
        <v/>
      </c>
      <c r="CC23" s="6">
        <f>IF(AW23="","",AW23*(Inflation!$B$17/Inflation!$B$2))</f>
        <v>140.64700119062539</v>
      </c>
      <c r="CD23" s="6">
        <f>IF(AX23="","",AX23*(Inflation!$B$17/Inflation!$B$2))</f>
        <v>12.119999999999997</v>
      </c>
      <c r="CE23" s="6" t="str">
        <f>IF(AY23="","",AY23*(Inflation!$B$17/Inflation!$B$2))</f>
        <v/>
      </c>
      <c r="CF23" s="6" t="str">
        <f>IF(AZ23="","",AZ23*(Inflation!$B$17/Inflation!$B$2))</f>
        <v/>
      </c>
      <c r="CG23" s="6">
        <f>IF(BA23="","",BA23*(Inflation!$B$17/Inflation!$B$2))</f>
        <v>140.64700119062539</v>
      </c>
      <c r="CH23" s="6">
        <f>IF(BB23="","",BB23*(Inflation!$B$17/Inflation!$B$2))</f>
        <v>12.119999999999997</v>
      </c>
      <c r="CI23" s="6" t="str">
        <f>IF(BC23="","",BC23*(Inflation!$B$17/Inflation!$B$2))</f>
        <v/>
      </c>
      <c r="CJ23" s="6" t="str">
        <f>IF(BD23="","",BD23*(Inflation!$B$17/Inflation!$B$2))</f>
        <v/>
      </c>
      <c r="CK23" s="6">
        <f>IF(BE23="","",BE23*(Inflation!$B$17/Inflation!$B$2))</f>
        <v>140.64700119062539</v>
      </c>
      <c r="CL23" s="6">
        <f>IF(BF23="","",BF23*(Inflation!$B$17/Inflation!$B$2))</f>
        <v>33.79999999999999</v>
      </c>
      <c r="CM23" s="6" t="str">
        <f>IF(BG23="","",BG23*(Inflation!$B$17/Inflation!$B$2))</f>
        <v/>
      </c>
      <c r="CN23" s="6" t="str">
        <f>IF(BH23="","",BH23*(Inflation!$B$17/Inflation!$B$2))</f>
        <v/>
      </c>
      <c r="CO23" s="6">
        <f>IF(BI23="","",BI23*(Inflation!$B$17/Inflation!$B$2))</f>
        <v>140.64700119062539</v>
      </c>
      <c r="CP23" s="6">
        <f>IF(BJ23="","",BJ23*(Inflation!$B$17/Inflation!$B$2))</f>
        <v>34.4</v>
      </c>
      <c r="CQ23" s="6" t="str">
        <f>IF(BK23="","",BK23*(Inflation!$B$17/Inflation!$B$2))</f>
        <v/>
      </c>
      <c r="CR23" s="6" t="str">
        <f>IF(BL23="","",BL23*(Inflation!$B$17/Inflation!$B$2))</f>
        <v/>
      </c>
      <c r="CS23" s="6" t="str">
        <f>IF(BM23="","",BM23*(Inflation!$B$17/Inflation!$B$2))</f>
        <v/>
      </c>
      <c r="CT23" s="6" t="str">
        <f>IF(BN23="","",BN23*(Inflation!$B$17/Inflation!$B$2))</f>
        <v/>
      </c>
      <c r="CU23" s="6" t="str">
        <f>IF(BO23="","",BO23*(Inflation!$B$17/Inflation!$B$2))</f>
        <v/>
      </c>
      <c r="CV23" s="6" t="str">
        <f>IF(BP23="","",BP23*(Inflation!$B$17/Inflation!$B$2))</f>
        <v/>
      </c>
      <c r="CW23" s="6" t="str">
        <f>IF(BQ23="","",BQ23*(Inflation!$B$17/Inflation!$B$2))</f>
        <v/>
      </c>
      <c r="CX23" s="6" t="str">
        <f>IF(BR23="","",BR23*(Inflation!$B$17/Inflation!$B$2))</f>
        <v/>
      </c>
      <c r="CY23" s="6" t="str">
        <f>IF(BS23="","",BS23*(Inflation!$B$17/Inflation!$B$2))</f>
        <v/>
      </c>
      <c r="CZ23" s="6" t="str">
        <f>IF(BT23="","",BT23*(Inflation!$B$17/Inflation!$B$2))</f>
        <v/>
      </c>
    </row>
    <row r="24" spans="1:104" ht="91" x14ac:dyDescent="0.25">
      <c r="A24" s="3" t="s">
        <v>116</v>
      </c>
      <c r="B24" s="3" t="s">
        <v>141</v>
      </c>
      <c r="C24" s="3" t="s">
        <v>159</v>
      </c>
      <c r="D24" s="9" t="s">
        <v>190</v>
      </c>
      <c r="E24" s="12" t="s">
        <v>450</v>
      </c>
      <c r="F24" s="63" t="s">
        <v>394</v>
      </c>
      <c r="G24" s="63" t="s">
        <v>474</v>
      </c>
      <c r="H24" s="6"/>
      <c r="I24" s="6"/>
      <c r="J24" s="6"/>
      <c r="K24" s="6"/>
      <c r="L24" s="6"/>
      <c r="M24" s="6"/>
      <c r="N24" s="6"/>
      <c r="O24" s="6"/>
      <c r="P24" s="6"/>
      <c r="Q24" s="6"/>
      <c r="R24" s="6"/>
      <c r="S24" s="6"/>
      <c r="T24" s="6"/>
      <c r="U24" s="6"/>
      <c r="V24" s="6"/>
      <c r="W24" s="6"/>
      <c r="X24" s="69">
        <v>2016</v>
      </c>
      <c r="Y24" s="7">
        <v>13</v>
      </c>
      <c r="Z24" s="6"/>
      <c r="AA24" s="6"/>
      <c r="AB24" s="69">
        <v>2016</v>
      </c>
      <c r="AC24" s="7">
        <v>16</v>
      </c>
      <c r="AD24" s="6"/>
      <c r="AE24" s="6"/>
      <c r="AF24" s="69">
        <v>2016</v>
      </c>
      <c r="AG24" s="6"/>
      <c r="AH24" s="6"/>
      <c r="AI24" s="6"/>
      <c r="AJ24" s="69">
        <v>2016</v>
      </c>
      <c r="AK24" s="6"/>
      <c r="AL24" s="6"/>
      <c r="AM24" s="6"/>
      <c r="AO24" s="6" t="str">
        <f>IF(H24="","",VLOOKUP(H24,Inflation!$A$2:'Inflation'!$B$21,2))</f>
        <v/>
      </c>
      <c r="AP24" s="6" t="str">
        <f>IF(I24="","",I24*(Inflation!$B$2/AO24))</f>
        <v/>
      </c>
      <c r="AQ24" s="6" t="str">
        <f>IF(J24="","",J24*(Inflation!$B$2/AO24))</f>
        <v/>
      </c>
      <c r="AR24" s="6" t="str">
        <f>IF(K24="","",K24*(Inflation!$B$2/AO24))</f>
        <v/>
      </c>
      <c r="AS24" s="6" t="str">
        <f>IF(L24="","",VLOOKUP(L24,Inflation!$A$2:'Inflation'!$B$21,2))</f>
        <v/>
      </c>
      <c r="AT24" s="6" t="str">
        <f>IF(M24="","",M24*(Inflation!$B$2/AS24))</f>
        <v/>
      </c>
      <c r="AU24" s="6" t="str">
        <f>IF(N24="","",N24*(Inflation!$B$2/AS24))</f>
        <v/>
      </c>
      <c r="AV24" s="6" t="str">
        <f>IF(O24="","",O24*(Inflation!$B$2/AS24))</f>
        <v/>
      </c>
      <c r="AW24" s="6" t="str">
        <f>IF(P24="","",VLOOKUP(P24,Inflation!$A$2:'Inflation'!$B$21,2))</f>
        <v/>
      </c>
      <c r="AX24" s="6" t="str">
        <f>IF(Q24="","",Q24*(Inflation!$B$2/AW24))</f>
        <v/>
      </c>
      <c r="AY24" s="6" t="str">
        <f>IF(R24="","",R24*(Inflation!$B$2/AW24))</f>
        <v/>
      </c>
      <c r="AZ24" s="6" t="str">
        <f>IF(S24="","",S24*(Inflation!$B$2/AW24))</f>
        <v/>
      </c>
      <c r="BA24" s="6" t="str">
        <f>IF(T24="","",VLOOKUP(T24,Inflation!$A$2:'Inflation'!$B$21,2))</f>
        <v/>
      </c>
      <c r="BB24" s="6" t="str">
        <f>IF(U24="","",U24*(Inflation!$B$2/BA24))</f>
        <v/>
      </c>
      <c r="BC24" s="6" t="str">
        <f>IF(V24="","",V24*(Inflation!$B$2/BA24))</f>
        <v/>
      </c>
      <c r="BD24" s="6" t="str">
        <f>IF(W24="","",W24*(Inflation!$B$2/BA24))</f>
        <v/>
      </c>
      <c r="BE24" s="6">
        <f>IF(X24="","",VLOOKUP(X24,Inflation!$A$2:'Inflation'!$B$21,2))</f>
        <v>105.935</v>
      </c>
      <c r="BF24" s="6">
        <f>IF(Y24="","",Y24*(Inflation!$B$2/BE24))</f>
        <v>9.7915703025440131</v>
      </c>
      <c r="BG24" s="6" t="str">
        <f>IF(Z24="","",Z24*(Inflation!$B$2/BE24))</f>
        <v/>
      </c>
      <c r="BH24" s="6" t="str">
        <f>IF(AA24="","",AA24*(Inflation!$B$2/BE24))</f>
        <v/>
      </c>
      <c r="BI24" s="6">
        <f>IF(AB24="","",VLOOKUP(AB24,Inflation!$A$2:'Inflation'!$B$21,2))</f>
        <v>105.935</v>
      </c>
      <c r="BJ24" s="6">
        <f>IF(AC24="","",AC24*(Inflation!$B$2/BI24))</f>
        <v>12.051163449284939</v>
      </c>
      <c r="BK24" s="6" t="str">
        <f>IF(AD24="","",AD24*(Inflation!$B$2/BI24))</f>
        <v/>
      </c>
      <c r="BL24" s="6" t="str">
        <f>IF(AE24="","",AE24*(Inflation!$B$2/BI24))</f>
        <v/>
      </c>
      <c r="BM24" s="6">
        <f>IF(AF24="","",VLOOKUP(AF24,Inflation!$A$2:'Inflation'!$B$21,2))</f>
        <v>105.935</v>
      </c>
      <c r="BN24" s="6" t="str">
        <f>IF(AG24="","",AG24*(Inflation!$B$2/BM24))</f>
        <v/>
      </c>
      <c r="BO24" s="6" t="str">
        <f>IF(AH24="","",AH24*(Inflation!$B$2/BM24))</f>
        <v/>
      </c>
      <c r="BP24" s="6" t="str">
        <f>IF(AI24="","",AI24*(Inflation!$B$2/BM24))</f>
        <v/>
      </c>
      <c r="BQ24" s="6">
        <f>IF(AJ24="","",VLOOKUP(AJ24,Inflation!$A$2:'Inflation'!$B$21,2))</f>
        <v>105.935</v>
      </c>
      <c r="BR24" s="6" t="str">
        <f>IF(AK24="","",AK24*(Inflation!$B$2/BQ24))</f>
        <v/>
      </c>
      <c r="BS24" s="6" t="str">
        <f>IF(AL24="","",AL24*(Inflation!$B$2/BQ24))</f>
        <v/>
      </c>
      <c r="BT24" s="6" t="str">
        <f>IF(AM24="","",AM24*(Inflation!$B$2/BQ24))</f>
        <v/>
      </c>
      <c r="BV24" s="6" t="str">
        <f>IF(AP24="","",AP24*(Inflation!$B$17/Inflation!$B$2))</f>
        <v/>
      </c>
      <c r="BW24" s="6" t="str">
        <f>IF(AQ24="","",AQ24*(Inflation!$B$17/Inflation!$B$2))</f>
        <v/>
      </c>
      <c r="BX24" s="6" t="str">
        <f>IF(AR24="","",AR24*(Inflation!$B$17/Inflation!$B$2))</f>
        <v/>
      </c>
      <c r="BY24" s="6" t="str">
        <f>IF(AS24="","",AS24*(Inflation!$B$17/Inflation!$B$2))</f>
        <v/>
      </c>
      <c r="BZ24" s="6" t="str">
        <f>IF(AT24="","",AT24*(Inflation!$B$17/Inflation!$B$2))</f>
        <v/>
      </c>
      <c r="CA24" s="6" t="str">
        <f>IF(AU24="","",AU24*(Inflation!$B$17/Inflation!$B$2))</f>
        <v/>
      </c>
      <c r="CB24" s="6" t="str">
        <f>IF(AV24="","",AV24*(Inflation!$B$17/Inflation!$B$2))</f>
        <v/>
      </c>
      <c r="CC24" s="6" t="str">
        <f>IF(AW24="","",AW24*(Inflation!$B$17/Inflation!$B$2))</f>
        <v/>
      </c>
      <c r="CD24" s="6" t="str">
        <f>IF(AX24="","",AX24*(Inflation!$B$17/Inflation!$B$2))</f>
        <v/>
      </c>
      <c r="CE24" s="6" t="str">
        <f>IF(AY24="","",AY24*(Inflation!$B$17/Inflation!$B$2))</f>
        <v/>
      </c>
      <c r="CF24" s="6" t="str">
        <f>IF(AZ24="","",AZ24*(Inflation!$B$17/Inflation!$B$2))</f>
        <v/>
      </c>
      <c r="CG24" s="6" t="str">
        <f>IF(BA24="","",BA24*(Inflation!$B$17/Inflation!$B$2))</f>
        <v/>
      </c>
      <c r="CH24" s="6" t="str">
        <f>IF(BB24="","",BB24*(Inflation!$B$17/Inflation!$B$2))</f>
        <v/>
      </c>
      <c r="CI24" s="6" t="str">
        <f>IF(BC24="","",BC24*(Inflation!$B$17/Inflation!$B$2))</f>
        <v/>
      </c>
      <c r="CJ24" s="6" t="str">
        <f>IF(BD24="","",BD24*(Inflation!$B$17/Inflation!$B$2))</f>
        <v/>
      </c>
      <c r="CK24" s="6">
        <f>IF(BE24="","",BE24*(Inflation!$B$17/Inflation!$B$2))</f>
        <v>140.64700119062539</v>
      </c>
      <c r="CL24" s="6">
        <f>IF(BF24="","",BF24*(Inflation!$B$17/Inflation!$B$2))</f>
        <v>13</v>
      </c>
      <c r="CM24" s="6" t="str">
        <f>IF(BG24="","",BG24*(Inflation!$B$17/Inflation!$B$2))</f>
        <v/>
      </c>
      <c r="CN24" s="6" t="str">
        <f>IF(BH24="","",BH24*(Inflation!$B$17/Inflation!$B$2))</f>
        <v/>
      </c>
      <c r="CO24" s="6">
        <f>IF(BI24="","",BI24*(Inflation!$B$17/Inflation!$B$2))</f>
        <v>140.64700119062539</v>
      </c>
      <c r="CP24" s="6">
        <f>IF(BJ24="","",BJ24*(Inflation!$B$17/Inflation!$B$2))</f>
        <v>15.999999999999998</v>
      </c>
      <c r="CQ24" s="6" t="str">
        <f>IF(BK24="","",BK24*(Inflation!$B$17/Inflation!$B$2))</f>
        <v/>
      </c>
      <c r="CR24" s="6" t="str">
        <f>IF(BL24="","",BL24*(Inflation!$B$17/Inflation!$B$2))</f>
        <v/>
      </c>
      <c r="CS24" s="6">
        <f>IF(BM24="","",BM24*(Inflation!$B$17/Inflation!$B$2))</f>
        <v>140.64700119062539</v>
      </c>
      <c r="CT24" s="6" t="str">
        <f>IF(BN24="","",BN24*(Inflation!$B$17/Inflation!$B$2))</f>
        <v/>
      </c>
      <c r="CU24" s="6" t="str">
        <f>IF(BO24="","",BO24*(Inflation!$B$17/Inflation!$B$2))</f>
        <v/>
      </c>
      <c r="CV24" s="6" t="str">
        <f>IF(BP24="","",BP24*(Inflation!$B$17/Inflation!$B$2))</f>
        <v/>
      </c>
      <c r="CW24" s="6">
        <f>IF(BQ24="","",BQ24*(Inflation!$B$17/Inflation!$B$2))</f>
        <v>140.64700119062539</v>
      </c>
      <c r="CX24" s="6" t="str">
        <f>IF(BR24="","",BR24*(Inflation!$B$17/Inflation!$B$2))</f>
        <v/>
      </c>
      <c r="CY24" s="6" t="str">
        <f>IF(BS24="","",BS24*(Inflation!$B$17/Inflation!$B$2))</f>
        <v/>
      </c>
      <c r="CZ24" s="6" t="str">
        <f>IF(BT24="","",BT24*(Inflation!$B$17/Inflation!$B$2))</f>
        <v/>
      </c>
    </row>
    <row r="25" spans="1:104" ht="52" x14ac:dyDescent="0.25">
      <c r="A25" s="3" t="s">
        <v>116</v>
      </c>
      <c r="B25" s="3" t="s">
        <v>141</v>
      </c>
      <c r="C25" s="3" t="s">
        <v>145</v>
      </c>
      <c r="D25" s="9" t="s">
        <v>165</v>
      </c>
      <c r="F25" s="63" t="s">
        <v>395</v>
      </c>
      <c r="G25" s="63" t="s">
        <v>475</v>
      </c>
      <c r="H25" s="6"/>
      <c r="I25" s="6"/>
      <c r="J25" s="6"/>
      <c r="K25" s="6"/>
      <c r="L25" s="6"/>
      <c r="M25" s="6"/>
      <c r="N25" s="6"/>
      <c r="O25" s="6"/>
      <c r="P25" s="69">
        <v>2015</v>
      </c>
      <c r="Q25" s="7">
        <v>290.83</v>
      </c>
      <c r="R25" s="6"/>
      <c r="S25" s="6"/>
      <c r="T25" s="69">
        <v>2015</v>
      </c>
      <c r="U25" s="7">
        <v>290.77999999999997</v>
      </c>
      <c r="V25" s="6"/>
      <c r="W25" s="6"/>
      <c r="X25" s="6"/>
      <c r="Y25" s="6"/>
      <c r="Z25" s="6"/>
      <c r="AA25" s="6"/>
      <c r="AB25" s="6"/>
      <c r="AC25" s="6"/>
      <c r="AD25" s="6"/>
      <c r="AE25" s="6"/>
      <c r="AF25" s="6"/>
      <c r="AG25" s="6"/>
      <c r="AH25" s="6"/>
      <c r="AI25" s="6"/>
      <c r="AJ25" s="6"/>
      <c r="AK25" s="6"/>
      <c r="AL25" s="6"/>
      <c r="AM25" s="6"/>
      <c r="AO25" s="6" t="str">
        <f>IF(H25="","",VLOOKUP(H25,Inflation!$A$2:'Inflation'!$B$21,2))</f>
        <v/>
      </c>
      <c r="AP25" s="6" t="str">
        <f>IF(I25="","",I25*(Inflation!$B$2/AO25))</f>
        <v/>
      </c>
      <c r="AQ25" s="6" t="str">
        <f>IF(J25="","",J25*(Inflation!$B$2/AO25))</f>
        <v/>
      </c>
      <c r="AR25" s="6" t="str">
        <f>IF(K25="","",K25*(Inflation!$B$2/AO25))</f>
        <v/>
      </c>
      <c r="AS25" s="6" t="str">
        <f>IF(L25="","",VLOOKUP(L25,Inflation!$A$2:'Inflation'!$B$21,2))</f>
        <v/>
      </c>
      <c r="AT25" s="6" t="str">
        <f>IF(M25="","",M25*(Inflation!$B$2/AS25))</f>
        <v/>
      </c>
      <c r="AU25" s="6" t="str">
        <f>IF(N25="","",N25*(Inflation!$B$2/AS25))</f>
        <v/>
      </c>
      <c r="AV25" s="6" t="str">
        <f>IF(O25="","",O25*(Inflation!$B$2/AS25))</f>
        <v/>
      </c>
      <c r="AW25" s="6">
        <f>IF(P25="","",VLOOKUP(P25,Inflation!$A$2:'Inflation'!$B$21,2))</f>
        <v>104.789</v>
      </c>
      <c r="AX25" s="6">
        <f>IF(Q25="","",Q25*(Inflation!$B$2/AW25))</f>
        <v>221.4481071486511</v>
      </c>
      <c r="AY25" s="6" t="str">
        <f>IF(R25="","",R25*(Inflation!$B$2/AW25))</f>
        <v/>
      </c>
      <c r="AZ25" s="6" t="str">
        <f>IF(S25="","",S25*(Inflation!$B$2/AW25))</f>
        <v/>
      </c>
      <c r="BA25" s="6">
        <f>IF(T25="","",VLOOKUP(T25,Inflation!$A$2:'Inflation'!$B$21,2))</f>
        <v>104.789</v>
      </c>
      <c r="BB25" s="6">
        <f>IF(U25="","",U25*(Inflation!$B$2/BA25))</f>
        <v>221.41003540447946</v>
      </c>
      <c r="BC25" s="6" t="str">
        <f>IF(V25="","",V25*(Inflation!$B$2/BA25))</f>
        <v/>
      </c>
      <c r="BD25" s="6" t="str">
        <f>IF(W25="","",W25*(Inflation!$B$2/BA25))</f>
        <v/>
      </c>
      <c r="BE25" s="6" t="str">
        <f>IF(X25="","",VLOOKUP(X25,Inflation!$A$2:'Inflation'!$B$21,2))</f>
        <v/>
      </c>
      <c r="BF25" s="6" t="str">
        <f>IF(Y25="","",Y25*(Inflation!$B$2/BE25))</f>
        <v/>
      </c>
      <c r="BG25" s="6" t="str">
        <f>IF(Z25="","",Z25*(Inflation!$B$2/BE25))</f>
        <v/>
      </c>
      <c r="BH25" s="6" t="str">
        <f>IF(AA25="","",AA25*(Inflation!$B$2/BE25))</f>
        <v/>
      </c>
      <c r="BI25" s="6" t="str">
        <f>IF(AB25="","",VLOOKUP(AB25,Inflation!$A$2:'Inflation'!$B$21,2))</f>
        <v/>
      </c>
      <c r="BJ25" s="6" t="str">
        <f>IF(AC25="","",AC25*(Inflation!$B$2/BI25))</f>
        <v/>
      </c>
      <c r="BK25" s="6" t="str">
        <f>IF(AD25="","",AD25*(Inflation!$B$2/BI25))</f>
        <v/>
      </c>
      <c r="BL25" s="6" t="str">
        <f>IF(AE25="","",AE25*(Inflation!$B$2/BI25))</f>
        <v/>
      </c>
      <c r="BM25" s="6" t="str">
        <f>IF(AF25="","",VLOOKUP(AF25,Inflation!$A$2:'Inflation'!$B$21,2))</f>
        <v/>
      </c>
      <c r="BN25" s="6" t="str">
        <f>IF(AG25="","",AG25*(Inflation!$B$2/BM25))</f>
        <v/>
      </c>
      <c r="BO25" s="6" t="str">
        <f>IF(AH25="","",AH25*(Inflation!$B$2/BM25))</f>
        <v/>
      </c>
      <c r="BP25" s="6" t="str">
        <f>IF(AI25="","",AI25*(Inflation!$B$2/BM25))</f>
        <v/>
      </c>
      <c r="BQ25" s="6" t="str">
        <f>IF(AJ25="","",VLOOKUP(AJ25,Inflation!$A$2:'Inflation'!$B$21,2))</f>
        <v/>
      </c>
      <c r="BR25" s="6" t="str">
        <f>IF(AK25="","",AK25*(Inflation!$B$2/BQ25))</f>
        <v/>
      </c>
      <c r="BS25" s="6" t="str">
        <f>IF(AL25="","",AL25*(Inflation!$B$2/BQ25))</f>
        <v/>
      </c>
      <c r="BT25" s="6" t="str">
        <f>IF(AM25="","",AM25*(Inflation!$B$2/BQ25))</f>
        <v/>
      </c>
      <c r="BV25" s="6" t="str">
        <f>IF(AP25="","",AP25*(Inflation!$B$17/Inflation!$B$2))</f>
        <v/>
      </c>
      <c r="BW25" s="6" t="str">
        <f>IF(AQ25="","",AQ25*(Inflation!$B$17/Inflation!$B$2))</f>
        <v/>
      </c>
      <c r="BX25" s="6" t="str">
        <f>IF(AR25="","",AR25*(Inflation!$B$17/Inflation!$B$2))</f>
        <v/>
      </c>
      <c r="BY25" s="6" t="str">
        <f>IF(AS25="","",AS25*(Inflation!$B$17/Inflation!$B$2))</f>
        <v/>
      </c>
      <c r="BZ25" s="6" t="str">
        <f>IF(AT25="","",AT25*(Inflation!$B$17/Inflation!$B$2))</f>
        <v/>
      </c>
      <c r="CA25" s="6" t="str">
        <f>IF(AU25="","",AU25*(Inflation!$B$17/Inflation!$B$2))</f>
        <v/>
      </c>
      <c r="CB25" s="6" t="str">
        <f>IF(AV25="","",AV25*(Inflation!$B$17/Inflation!$B$2))</f>
        <v/>
      </c>
      <c r="CC25" s="6">
        <f>IF(AW25="","",AW25*(Inflation!$B$17/Inflation!$B$2))</f>
        <v>139.12548834440406</v>
      </c>
      <c r="CD25" s="6">
        <f>IF(AX25="","",AX25*(Inflation!$B$17/Inflation!$B$2))</f>
        <v>294.01059319203353</v>
      </c>
      <c r="CE25" s="6" t="str">
        <f>IF(AY25="","",AY25*(Inflation!$B$17/Inflation!$B$2))</f>
        <v/>
      </c>
      <c r="CF25" s="6" t="str">
        <f>IF(AZ25="","",AZ25*(Inflation!$B$17/Inflation!$B$2))</f>
        <v/>
      </c>
      <c r="CG25" s="6">
        <f>IF(BA25="","",BA25*(Inflation!$B$17/Inflation!$B$2))</f>
        <v>139.12548834440406</v>
      </c>
      <c r="CH25" s="6">
        <f>IF(BB25="","",BB25*(Inflation!$B$17/Inflation!$B$2))</f>
        <v>293.96004637891377</v>
      </c>
      <c r="CI25" s="6" t="str">
        <f>IF(BC25="","",BC25*(Inflation!$B$17/Inflation!$B$2))</f>
        <v/>
      </c>
      <c r="CJ25" s="6" t="str">
        <f>IF(BD25="","",BD25*(Inflation!$B$17/Inflation!$B$2))</f>
        <v/>
      </c>
      <c r="CK25" s="6" t="str">
        <f>IF(BE25="","",BE25*(Inflation!$B$17/Inflation!$B$2))</f>
        <v/>
      </c>
      <c r="CL25" s="6" t="str">
        <f>IF(BF25="","",BF25*(Inflation!$B$17/Inflation!$B$2))</f>
        <v/>
      </c>
      <c r="CM25" s="6" t="str">
        <f>IF(BG25="","",BG25*(Inflation!$B$17/Inflation!$B$2))</f>
        <v/>
      </c>
      <c r="CN25" s="6" t="str">
        <f>IF(BH25="","",BH25*(Inflation!$B$17/Inflation!$B$2))</f>
        <v/>
      </c>
      <c r="CO25" s="6" t="str">
        <f>IF(BI25="","",BI25*(Inflation!$B$17/Inflation!$B$2))</f>
        <v/>
      </c>
      <c r="CP25" s="6" t="str">
        <f>IF(BJ25="","",BJ25*(Inflation!$B$17/Inflation!$B$2))</f>
        <v/>
      </c>
      <c r="CQ25" s="6" t="str">
        <f>IF(BK25="","",BK25*(Inflation!$B$17/Inflation!$B$2))</f>
        <v/>
      </c>
      <c r="CR25" s="6" t="str">
        <f>IF(BL25="","",BL25*(Inflation!$B$17/Inflation!$B$2))</f>
        <v/>
      </c>
      <c r="CS25" s="6" t="str">
        <f>IF(BM25="","",BM25*(Inflation!$B$17/Inflation!$B$2))</f>
        <v/>
      </c>
      <c r="CT25" s="6" t="str">
        <f>IF(BN25="","",BN25*(Inflation!$B$17/Inflation!$B$2))</f>
        <v/>
      </c>
      <c r="CU25" s="6" t="str">
        <f>IF(BO25="","",BO25*(Inflation!$B$17/Inflation!$B$2))</f>
        <v/>
      </c>
      <c r="CV25" s="6" t="str">
        <f>IF(BP25="","",BP25*(Inflation!$B$17/Inflation!$B$2))</f>
        <v/>
      </c>
      <c r="CW25" s="6" t="str">
        <f>IF(BQ25="","",BQ25*(Inflation!$B$17/Inflation!$B$2))</f>
        <v/>
      </c>
      <c r="CX25" s="6" t="str">
        <f>IF(BR25="","",BR25*(Inflation!$B$17/Inflation!$B$2))</f>
        <v/>
      </c>
      <c r="CY25" s="6" t="str">
        <f>IF(BS25="","",BS25*(Inflation!$B$17/Inflation!$B$2))</f>
        <v/>
      </c>
      <c r="CZ25" s="6" t="str">
        <f>IF(BT25="","",BT25*(Inflation!$B$17/Inflation!$B$2))</f>
        <v/>
      </c>
    </row>
    <row r="26" spans="1:104" ht="52" x14ac:dyDescent="0.25">
      <c r="A26" s="3" t="s">
        <v>116</v>
      </c>
      <c r="B26" s="3" t="s">
        <v>141</v>
      </c>
      <c r="C26" s="3" t="s">
        <v>49</v>
      </c>
      <c r="D26" s="9" t="s">
        <v>171</v>
      </c>
      <c r="E26" s="9" t="s">
        <v>206</v>
      </c>
      <c r="F26" s="63" t="s">
        <v>396</v>
      </c>
      <c r="G26" s="63" t="s">
        <v>502</v>
      </c>
      <c r="H26" s="69">
        <v>2016</v>
      </c>
      <c r="I26" s="7"/>
      <c r="J26" s="7"/>
      <c r="K26" s="7"/>
      <c r="L26" s="69">
        <v>2016</v>
      </c>
      <c r="M26" s="7"/>
      <c r="N26" s="7"/>
      <c r="O26" s="7"/>
      <c r="P26" s="69">
        <v>2016</v>
      </c>
      <c r="Q26" s="7"/>
      <c r="R26" s="7"/>
      <c r="S26" s="7"/>
      <c r="T26" s="69">
        <v>2016</v>
      </c>
      <c r="U26" s="7"/>
      <c r="V26" s="7"/>
      <c r="W26" s="7"/>
      <c r="X26" s="69">
        <v>2016</v>
      </c>
      <c r="Y26" s="7"/>
      <c r="Z26" s="7"/>
      <c r="AA26" s="7"/>
      <c r="AB26" s="69">
        <v>2016</v>
      </c>
      <c r="AC26" s="7"/>
      <c r="AD26" s="7"/>
      <c r="AE26" s="7"/>
      <c r="AF26" s="6"/>
      <c r="AG26" s="6"/>
      <c r="AH26" s="6"/>
      <c r="AI26" s="6"/>
      <c r="AJ26" s="6"/>
      <c r="AK26" s="6"/>
      <c r="AL26" s="6"/>
      <c r="AM26" s="6"/>
      <c r="AO26" s="6">
        <f>IF(H26="","",VLOOKUP(H26,Inflation!$A$2:'Inflation'!$B$21,2))</f>
        <v>105.935</v>
      </c>
      <c r="AP26" s="6" t="str">
        <f>IF(I26="","",I26*(Inflation!$B$2/AO26))</f>
        <v/>
      </c>
      <c r="AQ26" s="6" t="str">
        <f>IF(J26="","",J26*(Inflation!$B$2/AO26))</f>
        <v/>
      </c>
      <c r="AR26" s="6" t="str">
        <f>IF(K26="","",K26*(Inflation!$B$2/AO26))</f>
        <v/>
      </c>
      <c r="AS26" s="6">
        <f>IF(L26="","",VLOOKUP(L26,Inflation!$A$2:'Inflation'!$B$21,2))</f>
        <v>105.935</v>
      </c>
      <c r="AT26" s="6" t="str">
        <f>IF(M26="","",M26*(Inflation!$B$2/AS26))</f>
        <v/>
      </c>
      <c r="AU26" s="6" t="str">
        <f>IF(N26="","",N26*(Inflation!$B$2/AS26))</f>
        <v/>
      </c>
      <c r="AV26" s="6" t="str">
        <f>IF(O26="","",O26*(Inflation!$B$2/AS26))</f>
        <v/>
      </c>
      <c r="AW26" s="6">
        <f>IF(P26="","",VLOOKUP(P26,Inflation!$A$2:'Inflation'!$B$21,2))</f>
        <v>105.935</v>
      </c>
      <c r="AX26" s="6" t="str">
        <f>IF(Q26="","",Q26*(Inflation!$B$2/AW26))</f>
        <v/>
      </c>
      <c r="AY26" s="6" t="str">
        <f>IF(R26="","",R26*(Inflation!$B$2/AW26))</f>
        <v/>
      </c>
      <c r="AZ26" s="6" t="str">
        <f>IF(S26="","",S26*(Inflation!$B$2/AW26))</f>
        <v/>
      </c>
      <c r="BA26" s="6">
        <f>IF(T26="","",VLOOKUP(T26,Inflation!$A$2:'Inflation'!$B$21,2))</f>
        <v>105.935</v>
      </c>
      <c r="BB26" s="6" t="str">
        <f>IF(U26="","",U26*(Inflation!$B$2/BA26))</f>
        <v/>
      </c>
      <c r="BC26" s="6" t="str">
        <f>IF(V26="","",V26*(Inflation!$B$2/BA26))</f>
        <v/>
      </c>
      <c r="BD26" s="6" t="str">
        <f>IF(W26="","",W26*(Inflation!$B$2/BA26))</f>
        <v/>
      </c>
      <c r="BE26" s="6">
        <f>IF(X26="","",VLOOKUP(X26,Inflation!$A$2:'Inflation'!$B$21,2))</f>
        <v>105.935</v>
      </c>
      <c r="BF26" s="6" t="str">
        <f>IF(Y26="","",Y26*(Inflation!$B$2/BE26))</f>
        <v/>
      </c>
      <c r="BG26" s="6" t="str">
        <f>IF(Z26="","",Z26*(Inflation!$B$2/BE26))</f>
        <v/>
      </c>
      <c r="BH26" s="6" t="str">
        <f>IF(AA26="","",AA26*(Inflation!$B$2/BE26))</f>
        <v/>
      </c>
      <c r="BI26" s="6">
        <f>IF(AB26="","",VLOOKUP(AB26,Inflation!$A$2:'Inflation'!$B$21,2))</f>
        <v>105.935</v>
      </c>
      <c r="BJ26" s="6" t="str">
        <f>IF(AC26="","",AC26*(Inflation!$B$2/BI26))</f>
        <v/>
      </c>
      <c r="BK26" s="6" t="str">
        <f>IF(AD26="","",AD26*(Inflation!$B$2/BI26))</f>
        <v/>
      </c>
      <c r="BL26" s="6" t="str">
        <f>IF(AE26="","",AE26*(Inflation!$B$2/BI26))</f>
        <v/>
      </c>
      <c r="BM26" s="6" t="str">
        <f>IF(AF26="","",VLOOKUP(AF26,Inflation!$A$2:'Inflation'!$B$21,2))</f>
        <v/>
      </c>
      <c r="BN26" s="6" t="str">
        <f>IF(AG26="","",AG26*(Inflation!$B$2/BM26))</f>
        <v/>
      </c>
      <c r="BO26" s="6" t="str">
        <f>IF(AH26="","",AH26*(Inflation!$B$2/BM26))</f>
        <v/>
      </c>
      <c r="BP26" s="6" t="str">
        <f>IF(AI26="","",AI26*(Inflation!$B$2/BM26))</f>
        <v/>
      </c>
      <c r="BQ26" s="6" t="str">
        <f>IF(AJ26="","",VLOOKUP(AJ26,Inflation!$A$2:'Inflation'!$B$21,2))</f>
        <v/>
      </c>
      <c r="BR26" s="6" t="str">
        <f>IF(AK26="","",AK26*(Inflation!$B$2/BQ26))</f>
        <v/>
      </c>
      <c r="BS26" s="6" t="str">
        <f>IF(AL26="","",AL26*(Inflation!$B$2/BQ26))</f>
        <v/>
      </c>
      <c r="BT26" s="6" t="str">
        <f>IF(AM26="","",AM26*(Inflation!$B$2/BQ26))</f>
        <v/>
      </c>
      <c r="BV26" s="6" t="str">
        <f>IF(AP26="","",AP26*(Inflation!$B$17/Inflation!$B$2))</f>
        <v/>
      </c>
      <c r="BW26" s="6" t="str">
        <f>IF(AQ26="","",AQ26*(Inflation!$B$17/Inflation!$B$2))</f>
        <v/>
      </c>
      <c r="BX26" s="6" t="str">
        <f>IF(AR26="","",AR26*(Inflation!$B$17/Inflation!$B$2))</f>
        <v/>
      </c>
      <c r="BY26" s="6">
        <f>IF(AS26="","",AS26*(Inflation!$B$17/Inflation!$B$2))</f>
        <v>140.64700119062539</v>
      </c>
      <c r="BZ26" s="6" t="str">
        <f>IF(AT26="","",AT26*(Inflation!$B$17/Inflation!$B$2))</f>
        <v/>
      </c>
      <c r="CA26" s="6" t="str">
        <f>IF(AU26="","",AU26*(Inflation!$B$17/Inflation!$B$2))</f>
        <v/>
      </c>
      <c r="CB26" s="6" t="str">
        <f>IF(AV26="","",AV26*(Inflation!$B$17/Inflation!$B$2))</f>
        <v/>
      </c>
      <c r="CC26" s="6">
        <f>IF(AW26="","",AW26*(Inflation!$B$17/Inflation!$B$2))</f>
        <v>140.64700119062539</v>
      </c>
      <c r="CD26" s="6" t="str">
        <f>IF(AX26="","",AX26*(Inflation!$B$17/Inflation!$B$2))</f>
        <v/>
      </c>
      <c r="CE26" s="6" t="str">
        <f>IF(AY26="","",AY26*(Inflation!$B$17/Inflation!$B$2))</f>
        <v/>
      </c>
      <c r="CF26" s="6" t="str">
        <f>IF(AZ26="","",AZ26*(Inflation!$B$17/Inflation!$B$2))</f>
        <v/>
      </c>
      <c r="CG26" s="6">
        <f>IF(BA26="","",BA26*(Inflation!$B$17/Inflation!$B$2))</f>
        <v>140.64700119062539</v>
      </c>
      <c r="CH26" s="6" t="str">
        <f>IF(BB26="","",BB26*(Inflation!$B$17/Inflation!$B$2))</f>
        <v/>
      </c>
      <c r="CI26" s="6" t="str">
        <f>IF(BC26="","",BC26*(Inflation!$B$17/Inflation!$B$2))</f>
        <v/>
      </c>
      <c r="CJ26" s="6" t="str">
        <f>IF(BD26="","",BD26*(Inflation!$B$17/Inflation!$B$2))</f>
        <v/>
      </c>
      <c r="CK26" s="6">
        <f>IF(BE26="","",BE26*(Inflation!$B$17/Inflation!$B$2))</f>
        <v>140.64700119062539</v>
      </c>
      <c r="CL26" s="6" t="str">
        <f>IF(BF26="","",BF26*(Inflation!$B$17/Inflation!$B$2))</f>
        <v/>
      </c>
      <c r="CM26" s="6" t="str">
        <f>IF(BG26="","",BG26*(Inflation!$B$17/Inflation!$B$2))</f>
        <v/>
      </c>
      <c r="CN26" s="6" t="str">
        <f>IF(BH26="","",BH26*(Inflation!$B$17/Inflation!$B$2))</f>
        <v/>
      </c>
      <c r="CO26" s="6">
        <f>IF(BI26="","",BI26*(Inflation!$B$17/Inflation!$B$2))</f>
        <v>140.64700119062539</v>
      </c>
      <c r="CP26" s="6" t="str">
        <f>IF(BJ26="","",BJ26*(Inflation!$B$17/Inflation!$B$2))</f>
        <v/>
      </c>
      <c r="CQ26" s="6" t="str">
        <f>IF(BK26="","",BK26*(Inflation!$B$17/Inflation!$B$2))</f>
        <v/>
      </c>
      <c r="CR26" s="6" t="str">
        <f>IF(BL26="","",BL26*(Inflation!$B$17/Inflation!$B$2))</f>
        <v/>
      </c>
      <c r="CS26" s="6" t="str">
        <f>IF(BM26="","",BM26*(Inflation!$B$17/Inflation!$B$2))</f>
        <v/>
      </c>
      <c r="CT26" s="6" t="str">
        <f>IF(BN26="","",BN26*(Inflation!$B$17/Inflation!$B$2))</f>
        <v/>
      </c>
      <c r="CU26" s="6" t="str">
        <f>IF(BO26="","",BO26*(Inflation!$B$17/Inflation!$B$2))</f>
        <v/>
      </c>
      <c r="CV26" s="6" t="str">
        <f>IF(BP26="","",BP26*(Inflation!$B$17/Inflation!$B$2))</f>
        <v/>
      </c>
      <c r="CW26" s="6" t="str">
        <f>IF(BQ26="","",BQ26*(Inflation!$B$17/Inflation!$B$2))</f>
        <v/>
      </c>
      <c r="CX26" s="6" t="str">
        <f>IF(BR26="","",BR26*(Inflation!$B$17/Inflation!$B$2))</f>
        <v/>
      </c>
      <c r="CY26" s="6" t="str">
        <f>IF(BS26="","",BS26*(Inflation!$B$17/Inflation!$B$2))</f>
        <v/>
      </c>
      <c r="CZ26" s="6" t="str">
        <f>IF(BT26="","",BT26*(Inflation!$B$17/Inflation!$B$2))</f>
        <v/>
      </c>
    </row>
    <row r="27" spans="1:104" ht="39" x14ac:dyDescent="0.25">
      <c r="A27" s="3" t="s">
        <v>116</v>
      </c>
      <c r="B27" s="3" t="s">
        <v>141</v>
      </c>
      <c r="C27" s="3" t="s">
        <v>64</v>
      </c>
      <c r="D27" s="9" t="s">
        <v>185</v>
      </c>
      <c r="E27" s="9" t="s">
        <v>196</v>
      </c>
      <c r="F27" s="63" t="s">
        <v>397</v>
      </c>
      <c r="G27" s="63" t="s">
        <v>476</v>
      </c>
      <c r="H27" s="6"/>
      <c r="I27" s="6"/>
      <c r="J27" s="6"/>
      <c r="K27" s="6"/>
      <c r="L27" s="6"/>
      <c r="M27" s="6"/>
      <c r="N27" s="6"/>
      <c r="O27" s="6"/>
      <c r="P27" s="6"/>
      <c r="Q27" s="6"/>
      <c r="R27" s="6"/>
      <c r="S27" s="6"/>
      <c r="T27" s="6"/>
      <c r="U27" s="6"/>
      <c r="V27" s="6"/>
      <c r="W27" s="6"/>
      <c r="X27" s="69">
        <v>2016</v>
      </c>
      <c r="Y27" s="7">
        <v>200</v>
      </c>
      <c r="Z27" s="7">
        <v>200</v>
      </c>
      <c r="AA27" s="7">
        <v>400</v>
      </c>
      <c r="AB27" s="69">
        <v>2016</v>
      </c>
      <c r="AC27" s="7">
        <v>200</v>
      </c>
      <c r="AD27" s="7">
        <v>200</v>
      </c>
      <c r="AE27" s="7">
        <v>400</v>
      </c>
      <c r="AF27" s="6"/>
      <c r="AG27" s="6"/>
      <c r="AH27" s="6"/>
      <c r="AI27" s="6"/>
      <c r="AJ27" s="6"/>
      <c r="AK27" s="6"/>
      <c r="AL27" s="6"/>
      <c r="AM27" s="6"/>
      <c r="AO27" s="6" t="str">
        <f>IF(H27="","",VLOOKUP(H27,Inflation!$A$2:'Inflation'!$B$21,2))</f>
        <v/>
      </c>
      <c r="AP27" s="6" t="str">
        <f>IF(I27="","",I27*(Inflation!$B$2/AO27))</f>
        <v/>
      </c>
      <c r="AQ27" s="6" t="str">
        <f>IF(J27="","",J27*(Inflation!$B$2/AO27))</f>
        <v/>
      </c>
      <c r="AR27" s="6" t="str">
        <f>IF(K27="","",K27*(Inflation!$B$2/AO27))</f>
        <v/>
      </c>
      <c r="AS27" s="6" t="str">
        <f>IF(L27="","",VLOOKUP(L27,Inflation!$A$2:'Inflation'!$B$21,2))</f>
        <v/>
      </c>
      <c r="AT27" s="6" t="str">
        <f>IF(M27="","",M27*(Inflation!$B$2/AS27))</f>
        <v/>
      </c>
      <c r="AU27" s="6" t="str">
        <f>IF(N27="","",N27*(Inflation!$B$2/AS27))</f>
        <v/>
      </c>
      <c r="AV27" s="6" t="str">
        <f>IF(O27="","",O27*(Inflation!$B$2/AS27))</f>
        <v/>
      </c>
      <c r="AW27" s="6" t="str">
        <f>IF(P27="","",VLOOKUP(P27,Inflation!$A$2:'Inflation'!$B$21,2))</f>
        <v/>
      </c>
      <c r="AX27" s="6" t="str">
        <f>IF(Q27="","",Q27*(Inflation!$B$2/AW27))</f>
        <v/>
      </c>
      <c r="AY27" s="6" t="str">
        <f>IF(R27="","",R27*(Inflation!$B$2/AW27))</f>
        <v/>
      </c>
      <c r="AZ27" s="6" t="str">
        <f>IF(S27="","",S27*(Inflation!$B$2/AW27))</f>
        <v/>
      </c>
      <c r="BA27" s="6" t="str">
        <f>IF(T27="","",VLOOKUP(T27,Inflation!$A$2:'Inflation'!$B$21,2))</f>
        <v/>
      </c>
      <c r="BB27" s="6" t="str">
        <f>IF(U27="","",U27*(Inflation!$B$2/BA27))</f>
        <v/>
      </c>
      <c r="BC27" s="6" t="str">
        <f>IF(V27="","",V27*(Inflation!$B$2/BA27))</f>
        <v/>
      </c>
      <c r="BD27" s="6" t="str">
        <f>IF(W27="","",W27*(Inflation!$B$2/BA27))</f>
        <v/>
      </c>
      <c r="BE27" s="6">
        <f>IF(X27="","",VLOOKUP(X27,Inflation!$A$2:'Inflation'!$B$21,2))</f>
        <v>105.935</v>
      </c>
      <c r="BF27" s="6">
        <f>IF(Y27="","",Y27*(Inflation!$B$2/BE27))</f>
        <v>150.63954311606173</v>
      </c>
      <c r="BG27" s="6">
        <f>IF(Z27="","",Z27*(Inflation!$B$2/BE27))</f>
        <v>150.63954311606173</v>
      </c>
      <c r="BH27" s="6">
        <f>IF(AA27="","",AA27*(Inflation!$B$2/BE27))</f>
        <v>301.27908623212346</v>
      </c>
      <c r="BI27" s="6">
        <f>IF(AB27="","",VLOOKUP(AB27,Inflation!$A$2:'Inflation'!$B$21,2))</f>
        <v>105.935</v>
      </c>
      <c r="BJ27" s="6">
        <f>IF(AC27="","",AC27*(Inflation!$B$2/BI27))</f>
        <v>150.63954311606173</v>
      </c>
      <c r="BK27" s="6">
        <f>IF(AD27="","",AD27*(Inflation!$B$2/BI27))</f>
        <v>150.63954311606173</v>
      </c>
      <c r="BL27" s="6">
        <f>IF(AE27="","",AE27*(Inflation!$B$2/BI27))</f>
        <v>301.27908623212346</v>
      </c>
      <c r="BM27" s="6" t="str">
        <f>IF(AF27="","",VLOOKUP(AF27,Inflation!$A$2:'Inflation'!$B$21,2))</f>
        <v/>
      </c>
      <c r="BN27" s="6" t="str">
        <f>IF(AG27="","",AG27*(Inflation!$B$2/BM27))</f>
        <v/>
      </c>
      <c r="BO27" s="6" t="str">
        <f>IF(AH27="","",AH27*(Inflation!$B$2/BM27))</f>
        <v/>
      </c>
      <c r="BP27" s="6" t="str">
        <f>IF(AI27="","",AI27*(Inflation!$B$2/BM27))</f>
        <v/>
      </c>
      <c r="BQ27" s="6" t="str">
        <f>IF(AJ27="","",VLOOKUP(AJ27,Inflation!$A$2:'Inflation'!$B$21,2))</f>
        <v/>
      </c>
      <c r="BR27" s="6" t="str">
        <f>IF(AK27="","",AK27*(Inflation!$B$2/BQ27))</f>
        <v/>
      </c>
      <c r="BS27" s="6" t="str">
        <f>IF(AL27="","",AL27*(Inflation!$B$2/BQ27))</f>
        <v/>
      </c>
      <c r="BT27" s="6" t="str">
        <f>IF(AM27="","",AM27*(Inflation!$B$2/BQ27))</f>
        <v/>
      </c>
      <c r="BV27" s="6" t="str">
        <f>IF(AP27="","",AP27*(Inflation!$B$17/Inflation!$B$2))</f>
        <v/>
      </c>
      <c r="BW27" s="6" t="str">
        <f>IF(AQ27="","",AQ27*(Inflation!$B$17/Inflation!$B$2))</f>
        <v/>
      </c>
      <c r="BX27" s="6" t="str">
        <f>IF(AR27="","",AR27*(Inflation!$B$17/Inflation!$B$2))</f>
        <v/>
      </c>
      <c r="BY27" s="6" t="str">
        <f>IF(AS27="","",AS27*(Inflation!$B$17/Inflation!$B$2))</f>
        <v/>
      </c>
      <c r="BZ27" s="6" t="str">
        <f>IF(AT27="","",AT27*(Inflation!$B$17/Inflation!$B$2))</f>
        <v/>
      </c>
      <c r="CA27" s="6" t="str">
        <f>IF(AU27="","",AU27*(Inflation!$B$17/Inflation!$B$2))</f>
        <v/>
      </c>
      <c r="CB27" s="6" t="str">
        <f>IF(AV27="","",AV27*(Inflation!$B$17/Inflation!$B$2))</f>
        <v/>
      </c>
      <c r="CC27" s="6" t="str">
        <f>IF(AW27="","",AW27*(Inflation!$B$17/Inflation!$B$2))</f>
        <v/>
      </c>
      <c r="CD27" s="6" t="str">
        <f>IF(AX27="","",AX27*(Inflation!$B$17/Inflation!$B$2))</f>
        <v/>
      </c>
      <c r="CE27" s="6" t="str">
        <f>IF(AY27="","",AY27*(Inflation!$B$17/Inflation!$B$2))</f>
        <v/>
      </c>
      <c r="CF27" s="6" t="str">
        <f>IF(AZ27="","",AZ27*(Inflation!$B$17/Inflation!$B$2))</f>
        <v/>
      </c>
      <c r="CG27" s="6" t="str">
        <f>IF(BA27="","",BA27*(Inflation!$B$17/Inflation!$B$2))</f>
        <v/>
      </c>
      <c r="CH27" s="6" t="str">
        <f>IF(BB27="","",BB27*(Inflation!$B$17/Inflation!$B$2))</f>
        <v/>
      </c>
      <c r="CI27" s="6" t="str">
        <f>IF(BC27="","",BC27*(Inflation!$B$17/Inflation!$B$2))</f>
        <v/>
      </c>
      <c r="CJ27" s="6" t="str">
        <f>IF(BD27="","",BD27*(Inflation!$B$17/Inflation!$B$2))</f>
        <v/>
      </c>
      <c r="CK27" s="6">
        <f>IF(BE27="","",BE27*(Inflation!$B$17/Inflation!$B$2))</f>
        <v>140.64700119062539</v>
      </c>
      <c r="CL27" s="6">
        <f>IF(BF27="","",BF27*(Inflation!$B$17/Inflation!$B$2))</f>
        <v>199.99999999999997</v>
      </c>
      <c r="CM27" s="6">
        <f>IF(BG27="","",BG27*(Inflation!$B$17/Inflation!$B$2))</f>
        <v>199.99999999999997</v>
      </c>
      <c r="CN27" s="6">
        <f>IF(BH27="","",BH27*(Inflation!$B$17/Inflation!$B$2))</f>
        <v>399.99999999999994</v>
      </c>
      <c r="CO27" s="6">
        <f>IF(BI27="","",BI27*(Inflation!$B$17/Inflation!$B$2))</f>
        <v>140.64700119062539</v>
      </c>
      <c r="CP27" s="6">
        <f>IF(BJ27="","",BJ27*(Inflation!$B$17/Inflation!$B$2))</f>
        <v>199.99999999999997</v>
      </c>
      <c r="CQ27" s="6">
        <f>IF(BK27="","",BK27*(Inflation!$B$17/Inflation!$B$2))</f>
        <v>199.99999999999997</v>
      </c>
      <c r="CR27" s="6">
        <f>IF(BL27="","",BL27*(Inflation!$B$17/Inflation!$B$2))</f>
        <v>399.99999999999994</v>
      </c>
      <c r="CS27" s="6" t="str">
        <f>IF(BM27="","",BM27*(Inflation!$B$17/Inflation!$B$2))</f>
        <v/>
      </c>
      <c r="CT27" s="6" t="str">
        <f>IF(BN27="","",BN27*(Inflation!$B$17/Inflation!$B$2))</f>
        <v/>
      </c>
      <c r="CU27" s="6" t="str">
        <f>IF(BO27="","",BO27*(Inflation!$B$17/Inflation!$B$2))</f>
        <v/>
      </c>
      <c r="CV27" s="6" t="str">
        <f>IF(BP27="","",BP27*(Inflation!$B$17/Inflation!$B$2))</f>
        <v/>
      </c>
      <c r="CW27" s="6" t="str">
        <f>IF(BQ27="","",BQ27*(Inflation!$B$17/Inflation!$B$2))</f>
        <v/>
      </c>
      <c r="CX27" s="6" t="str">
        <f>IF(BR27="","",BR27*(Inflation!$B$17/Inflation!$B$2))</f>
        <v/>
      </c>
      <c r="CY27" s="6" t="str">
        <f>IF(BS27="","",BS27*(Inflation!$B$17/Inflation!$B$2))</f>
        <v/>
      </c>
      <c r="CZ27" s="6" t="str">
        <f>IF(BT27="","",BT27*(Inflation!$B$17/Inflation!$B$2))</f>
        <v/>
      </c>
    </row>
    <row r="28" spans="1:104" ht="78" x14ac:dyDescent="0.25">
      <c r="A28" s="3" t="s">
        <v>116</v>
      </c>
      <c r="B28" s="3" t="s">
        <v>141</v>
      </c>
      <c r="C28" s="3" t="s">
        <v>188</v>
      </c>
      <c r="D28" s="9" t="s">
        <v>84</v>
      </c>
      <c r="E28" s="9" t="s">
        <v>197</v>
      </c>
      <c r="F28" s="63" t="s">
        <v>398</v>
      </c>
      <c r="G28" s="63" t="s">
        <v>503</v>
      </c>
      <c r="H28" s="6"/>
      <c r="I28" s="6"/>
      <c r="J28" s="6"/>
      <c r="K28" s="6"/>
      <c r="L28" s="6"/>
      <c r="M28" s="6"/>
      <c r="N28" s="6"/>
      <c r="O28" s="6"/>
      <c r="P28" s="69">
        <v>2017</v>
      </c>
      <c r="Q28" s="7">
        <v>29</v>
      </c>
      <c r="R28" s="6"/>
      <c r="S28" s="6"/>
      <c r="T28" s="69">
        <v>2017</v>
      </c>
      <c r="U28" s="7">
        <v>29</v>
      </c>
      <c r="V28" s="6"/>
      <c r="W28" s="6"/>
      <c r="X28" s="69">
        <v>2017</v>
      </c>
      <c r="Y28" s="7">
        <v>370</v>
      </c>
      <c r="Z28" s="6"/>
      <c r="AA28" s="6"/>
      <c r="AB28" s="69">
        <v>2017</v>
      </c>
      <c r="AC28" s="7">
        <v>370</v>
      </c>
      <c r="AD28" s="6"/>
      <c r="AE28" s="6"/>
      <c r="AF28" s="6"/>
      <c r="AG28" s="6"/>
      <c r="AH28" s="6"/>
      <c r="AI28" s="6"/>
      <c r="AJ28" s="6"/>
      <c r="AK28" s="6"/>
      <c r="AL28" s="6"/>
      <c r="AM28" s="6"/>
      <c r="AO28" s="6" t="str">
        <f>IF(H28="","",VLOOKUP(H28,Inflation!$A$2:'Inflation'!$B$21,2))</f>
        <v/>
      </c>
      <c r="AP28" s="6" t="str">
        <f>IF(I28="","",I28*(Inflation!$B$2/AO28))</f>
        <v/>
      </c>
      <c r="AQ28" s="6" t="str">
        <f>IF(J28="","",J28*(Inflation!$B$2/AO28))</f>
        <v/>
      </c>
      <c r="AR28" s="6" t="str">
        <f>IF(K28="","",K28*(Inflation!$B$2/AO28))</f>
        <v/>
      </c>
      <c r="AS28" s="6" t="str">
        <f>IF(L28="","",VLOOKUP(L28,Inflation!$A$2:'Inflation'!$B$21,2))</f>
        <v/>
      </c>
      <c r="AT28" s="6" t="str">
        <f>IF(M28="","",M28*(Inflation!$B$2/AS28))</f>
        <v/>
      </c>
      <c r="AU28" s="6" t="str">
        <f>IF(N28="","",N28*(Inflation!$B$2/AS28))</f>
        <v/>
      </c>
      <c r="AV28" s="6" t="str">
        <f>IF(O28="","",O28*(Inflation!$B$2/AS28))</f>
        <v/>
      </c>
      <c r="AW28" s="6">
        <f>IF(P28="","",VLOOKUP(P28,Inflation!$A$2:'Inflation'!$B$21,2))</f>
        <v>107.94799999999999</v>
      </c>
      <c r="AX28" s="6">
        <f>IF(Q28="","",Q28*(Inflation!$B$2/AW28))</f>
        <v>21.435413347167156</v>
      </c>
      <c r="AY28" s="6" t="str">
        <f>IF(R28="","",R28*(Inflation!$B$2/AW28))</f>
        <v/>
      </c>
      <c r="AZ28" s="6" t="str">
        <f>IF(S28="","",S28*(Inflation!$B$2/AW28))</f>
        <v/>
      </c>
      <c r="BA28" s="6">
        <f>IF(T28="","",VLOOKUP(T28,Inflation!$A$2:'Inflation'!$B$21,2))</f>
        <v>107.94799999999999</v>
      </c>
      <c r="BB28" s="6">
        <f>IF(U28="","",U28*(Inflation!$B$2/BA28))</f>
        <v>21.435413347167156</v>
      </c>
      <c r="BC28" s="6" t="str">
        <f>IF(V28="","",V28*(Inflation!$B$2/BA28))</f>
        <v/>
      </c>
      <c r="BD28" s="6" t="str">
        <f>IF(W28="","",W28*(Inflation!$B$2/BA28))</f>
        <v/>
      </c>
      <c r="BE28" s="6">
        <f>IF(X28="","",VLOOKUP(X28,Inflation!$A$2:'Inflation'!$B$21,2))</f>
        <v>107.94799999999999</v>
      </c>
      <c r="BF28" s="6">
        <f>IF(Y28="","",Y28*(Inflation!$B$2/BE28))</f>
        <v>273.48630822247753</v>
      </c>
      <c r="BG28" s="6" t="str">
        <f>IF(Z28="","",Z28*(Inflation!$B$2/BE28))</f>
        <v/>
      </c>
      <c r="BH28" s="6" t="str">
        <f>IF(AA28="","",AA28*(Inflation!$B$2/BE28))</f>
        <v/>
      </c>
      <c r="BI28" s="6">
        <f>IF(AB28="","",VLOOKUP(AB28,Inflation!$A$2:'Inflation'!$B$21,2))</f>
        <v>107.94799999999999</v>
      </c>
      <c r="BJ28" s="6">
        <f>IF(AC28="","",AC28*(Inflation!$B$2/BI28))</f>
        <v>273.48630822247753</v>
      </c>
      <c r="BK28" s="6" t="str">
        <f>IF(AD28="","",AD28*(Inflation!$B$2/BI28))</f>
        <v/>
      </c>
      <c r="BL28" s="6" t="str">
        <f>IF(AE28="","",AE28*(Inflation!$B$2/BI28))</f>
        <v/>
      </c>
      <c r="BM28" s="6" t="str">
        <f>IF(AF28="","",VLOOKUP(AF28,Inflation!$A$2:'Inflation'!$B$21,2))</f>
        <v/>
      </c>
      <c r="BN28" s="6" t="str">
        <f>IF(AG28="","",AG28*(Inflation!$B$2/BM28))</f>
        <v/>
      </c>
      <c r="BO28" s="6" t="str">
        <f>IF(AH28="","",AH28*(Inflation!$B$2/BM28))</f>
        <v/>
      </c>
      <c r="BP28" s="6" t="str">
        <f>IF(AI28="","",AI28*(Inflation!$B$2/BM28))</f>
        <v/>
      </c>
      <c r="BQ28" s="6" t="str">
        <f>IF(AJ28="","",VLOOKUP(AJ28,Inflation!$A$2:'Inflation'!$B$21,2))</f>
        <v/>
      </c>
      <c r="BR28" s="6" t="str">
        <f>IF(AK28="","",AK28*(Inflation!$B$2/BQ28))</f>
        <v/>
      </c>
      <c r="BS28" s="6" t="str">
        <f>IF(AL28="","",AL28*(Inflation!$B$2/BQ28))</f>
        <v/>
      </c>
      <c r="BT28" s="6" t="str">
        <f>IF(AM28="","",AM28*(Inflation!$B$2/BQ28))</f>
        <v/>
      </c>
      <c r="BV28" s="6" t="str">
        <f>IF(AP28="","",AP28*(Inflation!$B$17/Inflation!$B$2))</f>
        <v/>
      </c>
      <c r="BW28" s="6" t="str">
        <f>IF(AQ28="","",AQ28*(Inflation!$B$17/Inflation!$B$2))</f>
        <v/>
      </c>
      <c r="BX28" s="6" t="str">
        <f>IF(AR28="","",AR28*(Inflation!$B$17/Inflation!$B$2))</f>
        <v/>
      </c>
      <c r="BY28" s="6" t="str">
        <f>IF(AS28="","",AS28*(Inflation!$B$17/Inflation!$B$2))</f>
        <v/>
      </c>
      <c r="BZ28" s="6" t="str">
        <f>IF(AT28="","",AT28*(Inflation!$B$17/Inflation!$B$2))</f>
        <v/>
      </c>
      <c r="CA28" s="6" t="str">
        <f>IF(AU28="","",AU28*(Inflation!$B$17/Inflation!$B$2))</f>
        <v/>
      </c>
      <c r="CB28" s="6" t="str">
        <f>IF(AV28="","",AV28*(Inflation!$B$17/Inflation!$B$2))</f>
        <v/>
      </c>
      <c r="CC28" s="6">
        <f>IF(AW28="","",AW28*(Inflation!$B$17/Inflation!$B$2))</f>
        <v>143.31960621631782</v>
      </c>
      <c r="CD28" s="6">
        <f>IF(AX28="","",AX28*(Inflation!$B$17/Inflation!$B$2))</f>
        <v>28.459211842739094</v>
      </c>
      <c r="CE28" s="6" t="str">
        <f>IF(AY28="","",AY28*(Inflation!$B$17/Inflation!$B$2))</f>
        <v/>
      </c>
      <c r="CF28" s="6" t="str">
        <f>IF(AZ28="","",AZ28*(Inflation!$B$17/Inflation!$B$2))</f>
        <v/>
      </c>
      <c r="CG28" s="6">
        <f>IF(BA28="","",BA28*(Inflation!$B$17/Inflation!$B$2))</f>
        <v>143.31960621631782</v>
      </c>
      <c r="CH28" s="6">
        <f>IF(BB28="","",BB28*(Inflation!$B$17/Inflation!$B$2))</f>
        <v>28.459211842739094</v>
      </c>
      <c r="CI28" s="6" t="str">
        <f>IF(BC28="","",BC28*(Inflation!$B$17/Inflation!$B$2))</f>
        <v/>
      </c>
      <c r="CJ28" s="6" t="str">
        <f>IF(BD28="","",BD28*(Inflation!$B$17/Inflation!$B$2))</f>
        <v/>
      </c>
      <c r="CK28" s="6">
        <f>IF(BE28="","",BE28*(Inflation!$B$17/Inflation!$B$2))</f>
        <v>143.31960621631782</v>
      </c>
      <c r="CL28" s="6">
        <f>IF(BF28="","",BF28*(Inflation!$B$17/Inflation!$B$2))</f>
        <v>363.10028902805055</v>
      </c>
      <c r="CM28" s="6" t="str">
        <f>IF(BG28="","",BG28*(Inflation!$B$17/Inflation!$B$2))</f>
        <v/>
      </c>
      <c r="CN28" s="6" t="str">
        <f>IF(BH28="","",BH28*(Inflation!$B$17/Inflation!$B$2))</f>
        <v/>
      </c>
      <c r="CO28" s="6">
        <f>IF(BI28="","",BI28*(Inflation!$B$17/Inflation!$B$2))</f>
        <v>143.31960621631782</v>
      </c>
      <c r="CP28" s="6">
        <f>IF(BJ28="","",BJ28*(Inflation!$B$17/Inflation!$B$2))</f>
        <v>363.10028902805055</v>
      </c>
      <c r="CQ28" s="6" t="str">
        <f>IF(BK28="","",BK28*(Inflation!$B$17/Inflation!$B$2))</f>
        <v/>
      </c>
      <c r="CR28" s="6" t="str">
        <f>IF(BL28="","",BL28*(Inflation!$B$17/Inflation!$B$2))</f>
        <v/>
      </c>
      <c r="CS28" s="6" t="str">
        <f>IF(BM28="","",BM28*(Inflation!$B$17/Inflation!$B$2))</f>
        <v/>
      </c>
      <c r="CT28" s="6" t="str">
        <f>IF(BN28="","",BN28*(Inflation!$B$17/Inflation!$B$2))</f>
        <v/>
      </c>
      <c r="CU28" s="6" t="str">
        <f>IF(BO28="","",BO28*(Inflation!$B$17/Inflation!$B$2))</f>
        <v/>
      </c>
      <c r="CV28" s="6" t="str">
        <f>IF(BP28="","",BP28*(Inflation!$B$17/Inflation!$B$2))</f>
        <v/>
      </c>
      <c r="CW28" s="6" t="str">
        <f>IF(BQ28="","",BQ28*(Inflation!$B$17/Inflation!$B$2))</f>
        <v/>
      </c>
      <c r="CX28" s="6" t="str">
        <f>IF(BR28="","",BR28*(Inflation!$B$17/Inflation!$B$2))</f>
        <v/>
      </c>
      <c r="CY28" s="6" t="str">
        <f>IF(BS28="","",BS28*(Inflation!$B$17/Inflation!$B$2))</f>
        <v/>
      </c>
      <c r="CZ28" s="6" t="str">
        <f>IF(BT28="","",BT28*(Inflation!$B$17/Inflation!$B$2))</f>
        <v/>
      </c>
    </row>
    <row r="29" spans="1:104" ht="52" x14ac:dyDescent="0.25">
      <c r="A29" s="3" t="s">
        <v>116</v>
      </c>
      <c r="B29" s="3" t="s">
        <v>141</v>
      </c>
      <c r="C29" s="3" t="s">
        <v>2</v>
      </c>
      <c r="D29" s="9" t="s">
        <v>118</v>
      </c>
      <c r="E29" s="9" t="s">
        <v>198</v>
      </c>
      <c r="F29" s="63" t="s">
        <v>399</v>
      </c>
      <c r="G29" s="63" t="s">
        <v>477</v>
      </c>
      <c r="H29" s="6"/>
      <c r="I29" s="6"/>
      <c r="J29" s="6"/>
      <c r="K29" s="6"/>
      <c r="L29" s="6"/>
      <c r="M29" s="6"/>
      <c r="N29" s="6"/>
      <c r="O29" s="6"/>
      <c r="P29" s="6"/>
      <c r="Q29" s="6"/>
      <c r="R29" s="6"/>
      <c r="S29" s="6"/>
      <c r="T29" s="6"/>
      <c r="U29" s="6"/>
      <c r="V29" s="6"/>
      <c r="W29" s="6"/>
      <c r="X29" s="69">
        <v>2017</v>
      </c>
      <c r="Y29" s="7">
        <v>180</v>
      </c>
      <c r="Z29" s="6"/>
      <c r="AA29" s="6"/>
      <c r="AB29" s="69">
        <v>2017</v>
      </c>
      <c r="AC29" s="7">
        <v>180</v>
      </c>
      <c r="AD29" s="6"/>
      <c r="AE29" s="6"/>
      <c r="AF29" s="6"/>
      <c r="AG29" s="6"/>
      <c r="AH29" s="6"/>
      <c r="AI29" s="6"/>
      <c r="AJ29" s="6"/>
      <c r="AK29" s="6"/>
      <c r="AL29" s="6"/>
      <c r="AM29" s="6"/>
      <c r="AO29" s="6" t="str">
        <f>IF(H29="","",VLOOKUP(H29,Inflation!$A$2:'Inflation'!$B$21,2))</f>
        <v/>
      </c>
      <c r="AP29" s="6" t="str">
        <f>IF(I29="","",I29*(Inflation!$B$2/AO29))</f>
        <v/>
      </c>
      <c r="AQ29" s="6" t="str">
        <f>IF(J29="","",J29*(Inflation!$B$2/AO29))</f>
        <v/>
      </c>
      <c r="AR29" s="6" t="str">
        <f>IF(K29="","",K29*(Inflation!$B$2/AO29))</f>
        <v/>
      </c>
      <c r="AS29" s="6" t="str">
        <f>IF(L29="","",VLOOKUP(L29,Inflation!$A$2:'Inflation'!$B$21,2))</f>
        <v/>
      </c>
      <c r="AT29" s="6" t="str">
        <f>IF(M29="","",M29*(Inflation!$B$2/AS29))</f>
        <v/>
      </c>
      <c r="AU29" s="6" t="str">
        <f>IF(N29="","",N29*(Inflation!$B$2/AS29))</f>
        <v/>
      </c>
      <c r="AV29" s="6" t="str">
        <f>IF(O29="","",O29*(Inflation!$B$2/AS29))</f>
        <v/>
      </c>
      <c r="AW29" s="6" t="str">
        <f>IF(P29="","",VLOOKUP(P29,Inflation!$A$2:'Inflation'!$B$21,2))</f>
        <v/>
      </c>
      <c r="AX29" s="6" t="str">
        <f>IF(Q29="","",Q29*(Inflation!$B$2/AW29))</f>
        <v/>
      </c>
      <c r="AY29" s="6" t="str">
        <f>IF(R29="","",R29*(Inflation!$B$2/AW29))</f>
        <v/>
      </c>
      <c r="AZ29" s="6" t="str">
        <f>IF(S29="","",S29*(Inflation!$B$2/AW29))</f>
        <v/>
      </c>
      <c r="BA29" s="6" t="str">
        <f>IF(T29="","",VLOOKUP(T29,Inflation!$A$2:'Inflation'!$B$21,2))</f>
        <v/>
      </c>
      <c r="BB29" s="6" t="str">
        <f>IF(U29="","",U29*(Inflation!$B$2/BA29))</f>
        <v/>
      </c>
      <c r="BC29" s="6" t="str">
        <f>IF(V29="","",V29*(Inflation!$B$2/BA29))</f>
        <v/>
      </c>
      <c r="BD29" s="6" t="str">
        <f>IF(W29="","",W29*(Inflation!$B$2/BA29))</f>
        <v/>
      </c>
      <c r="BE29" s="6">
        <f>IF(X29="","",VLOOKUP(X29,Inflation!$A$2:'Inflation'!$B$21,2))</f>
        <v>107.94799999999999</v>
      </c>
      <c r="BF29" s="6">
        <f>IF(Y29="","",Y29*(Inflation!$B$2/BE29))</f>
        <v>133.0473931893134</v>
      </c>
      <c r="BG29" s="6" t="str">
        <f>IF(Z29="","",Z29*(Inflation!$B$2/BE29))</f>
        <v/>
      </c>
      <c r="BH29" s="6" t="str">
        <f>IF(AA29="","",AA29*(Inflation!$B$2/BE29))</f>
        <v/>
      </c>
      <c r="BI29" s="6">
        <f>IF(AB29="","",VLOOKUP(AB29,Inflation!$A$2:'Inflation'!$B$21,2))</f>
        <v>107.94799999999999</v>
      </c>
      <c r="BJ29" s="6">
        <f>IF(AC29="","",AC29*(Inflation!$B$2/BI29))</f>
        <v>133.0473931893134</v>
      </c>
      <c r="BK29" s="6" t="str">
        <f>IF(AD29="","",AD29*(Inflation!$B$2/BI29))</f>
        <v/>
      </c>
      <c r="BL29" s="6" t="str">
        <f>IF(AE29="","",AE29*(Inflation!$B$2/BI29))</f>
        <v/>
      </c>
      <c r="BM29" s="6" t="str">
        <f>IF(AF29="","",VLOOKUP(AF29,Inflation!$A$2:'Inflation'!$B$21,2))</f>
        <v/>
      </c>
      <c r="BN29" s="6" t="str">
        <f>IF(AG29="","",AG29*(Inflation!$B$2/BM29))</f>
        <v/>
      </c>
      <c r="BO29" s="6" t="str">
        <f>IF(AH29="","",AH29*(Inflation!$B$2/BM29))</f>
        <v/>
      </c>
      <c r="BP29" s="6" t="str">
        <f>IF(AI29="","",AI29*(Inflation!$B$2/BM29))</f>
        <v/>
      </c>
      <c r="BQ29" s="6" t="str">
        <f>IF(AJ29="","",VLOOKUP(AJ29,Inflation!$A$2:'Inflation'!$B$21,2))</f>
        <v/>
      </c>
      <c r="BR29" s="6" t="str">
        <f>IF(AK29="","",AK29*(Inflation!$B$2/BQ29))</f>
        <v/>
      </c>
      <c r="BS29" s="6" t="str">
        <f>IF(AL29="","",AL29*(Inflation!$B$2/BQ29))</f>
        <v/>
      </c>
      <c r="BT29" s="6" t="str">
        <f>IF(AM29="","",AM29*(Inflation!$B$2/BQ29))</f>
        <v/>
      </c>
      <c r="BV29" s="6" t="str">
        <f>IF(AP29="","",AP29*(Inflation!$B$17/Inflation!$B$2))</f>
        <v/>
      </c>
      <c r="BW29" s="6" t="str">
        <f>IF(AQ29="","",AQ29*(Inflation!$B$17/Inflation!$B$2))</f>
        <v/>
      </c>
      <c r="BX29" s="6" t="str">
        <f>IF(AR29="","",AR29*(Inflation!$B$17/Inflation!$B$2))</f>
        <v/>
      </c>
      <c r="BY29" s="6" t="str">
        <f>IF(AS29="","",AS29*(Inflation!$B$17/Inflation!$B$2))</f>
        <v/>
      </c>
      <c r="BZ29" s="6" t="str">
        <f>IF(AT29="","",AT29*(Inflation!$B$17/Inflation!$B$2))</f>
        <v/>
      </c>
      <c r="CA29" s="6" t="str">
        <f>IF(AU29="","",AU29*(Inflation!$B$17/Inflation!$B$2))</f>
        <v/>
      </c>
      <c r="CB29" s="6" t="str">
        <f>IF(AV29="","",AV29*(Inflation!$B$17/Inflation!$B$2))</f>
        <v/>
      </c>
      <c r="CC29" s="6" t="str">
        <f>IF(AW29="","",AW29*(Inflation!$B$17/Inflation!$B$2))</f>
        <v/>
      </c>
      <c r="CD29" s="6" t="str">
        <f>IF(AX29="","",AX29*(Inflation!$B$17/Inflation!$B$2))</f>
        <v/>
      </c>
      <c r="CE29" s="6" t="str">
        <f>IF(AY29="","",AY29*(Inflation!$B$17/Inflation!$B$2))</f>
        <v/>
      </c>
      <c r="CF29" s="6" t="str">
        <f>IF(AZ29="","",AZ29*(Inflation!$B$17/Inflation!$B$2))</f>
        <v/>
      </c>
      <c r="CG29" s="6" t="str">
        <f>IF(BA29="","",BA29*(Inflation!$B$17/Inflation!$B$2))</f>
        <v/>
      </c>
      <c r="CH29" s="6" t="str">
        <f>IF(BB29="","",BB29*(Inflation!$B$17/Inflation!$B$2))</f>
        <v/>
      </c>
      <c r="CI29" s="6" t="str">
        <f>IF(BC29="","",BC29*(Inflation!$B$17/Inflation!$B$2))</f>
        <v/>
      </c>
      <c r="CJ29" s="6" t="str">
        <f>IF(BD29="","",BD29*(Inflation!$B$17/Inflation!$B$2))</f>
        <v/>
      </c>
      <c r="CK29" s="6">
        <f>IF(BE29="","",BE29*(Inflation!$B$17/Inflation!$B$2))</f>
        <v>143.31960621631782</v>
      </c>
      <c r="CL29" s="6">
        <f>IF(BF29="","",BF29*(Inflation!$B$17/Inflation!$B$2))</f>
        <v>176.64338385148406</v>
      </c>
      <c r="CM29" s="6" t="str">
        <f>IF(BG29="","",BG29*(Inflation!$B$17/Inflation!$B$2))</f>
        <v/>
      </c>
      <c r="CN29" s="6" t="str">
        <f>IF(BH29="","",BH29*(Inflation!$B$17/Inflation!$B$2))</f>
        <v/>
      </c>
      <c r="CO29" s="6">
        <f>IF(BI29="","",BI29*(Inflation!$B$17/Inflation!$B$2))</f>
        <v>143.31960621631782</v>
      </c>
      <c r="CP29" s="6">
        <f>IF(BJ29="","",BJ29*(Inflation!$B$17/Inflation!$B$2))</f>
        <v>176.64338385148406</v>
      </c>
      <c r="CQ29" s="6" t="str">
        <f>IF(BK29="","",BK29*(Inflation!$B$17/Inflation!$B$2))</f>
        <v/>
      </c>
      <c r="CR29" s="6" t="str">
        <f>IF(BL29="","",BL29*(Inflation!$B$17/Inflation!$B$2))</f>
        <v/>
      </c>
      <c r="CS29" s="6" t="str">
        <f>IF(BM29="","",BM29*(Inflation!$B$17/Inflation!$B$2))</f>
        <v/>
      </c>
      <c r="CT29" s="6" t="str">
        <f>IF(BN29="","",BN29*(Inflation!$B$17/Inflation!$B$2))</f>
        <v/>
      </c>
      <c r="CU29" s="6" t="str">
        <f>IF(BO29="","",BO29*(Inflation!$B$17/Inflation!$B$2))</f>
        <v/>
      </c>
      <c r="CV29" s="6" t="str">
        <f>IF(BP29="","",BP29*(Inflation!$B$17/Inflation!$B$2))</f>
        <v/>
      </c>
      <c r="CW29" s="6" t="str">
        <f>IF(BQ29="","",BQ29*(Inflation!$B$17/Inflation!$B$2))</f>
        <v/>
      </c>
      <c r="CX29" s="6" t="str">
        <f>IF(BR29="","",BR29*(Inflation!$B$17/Inflation!$B$2))</f>
        <v/>
      </c>
      <c r="CY29" s="6" t="str">
        <f>IF(BS29="","",BS29*(Inflation!$B$17/Inflation!$B$2))</f>
        <v/>
      </c>
      <c r="CZ29" s="6" t="str">
        <f>IF(BT29="","",BT29*(Inflation!$B$17/Inflation!$B$2))</f>
        <v/>
      </c>
    </row>
    <row r="30" spans="1:104" ht="91" x14ac:dyDescent="0.25">
      <c r="A30" s="3" t="s">
        <v>116</v>
      </c>
      <c r="B30" s="3" t="s">
        <v>141</v>
      </c>
      <c r="C30" s="3" t="s">
        <v>186</v>
      </c>
      <c r="D30" s="9" t="s">
        <v>140</v>
      </c>
      <c r="E30" s="9" t="s">
        <v>199</v>
      </c>
      <c r="F30" s="63" t="s">
        <v>400</v>
      </c>
      <c r="G30" s="63" t="s">
        <v>478</v>
      </c>
      <c r="H30" s="6"/>
      <c r="I30" s="6"/>
      <c r="J30" s="6"/>
      <c r="K30" s="6"/>
      <c r="L30" s="6"/>
      <c r="M30" s="6"/>
      <c r="N30" s="6"/>
      <c r="O30" s="6"/>
      <c r="P30" s="69">
        <v>2016</v>
      </c>
      <c r="Q30" s="7">
        <v>5.85</v>
      </c>
      <c r="R30" s="6"/>
      <c r="S30" s="6"/>
      <c r="T30" s="69">
        <v>2016</v>
      </c>
      <c r="U30" s="7">
        <v>5.85</v>
      </c>
      <c r="V30" s="6"/>
      <c r="W30" s="6"/>
      <c r="X30" s="69">
        <v>2017</v>
      </c>
      <c r="Y30" s="7">
        <v>2290</v>
      </c>
      <c r="Z30" s="6"/>
      <c r="AA30" s="6"/>
      <c r="AB30" s="69">
        <v>2017</v>
      </c>
      <c r="AC30" s="7">
        <v>2290</v>
      </c>
      <c r="AD30" s="6"/>
      <c r="AE30" s="6"/>
      <c r="AF30" s="6"/>
      <c r="AG30" s="6"/>
      <c r="AH30" s="6"/>
      <c r="AI30" s="6"/>
      <c r="AJ30" s="6"/>
      <c r="AK30" s="6"/>
      <c r="AL30" s="6"/>
      <c r="AM30" s="6"/>
      <c r="AO30" s="6" t="str">
        <f>IF(H30="","",VLOOKUP(H30,Inflation!$A$2:'Inflation'!$B$21,2))</f>
        <v/>
      </c>
      <c r="AP30" s="6" t="str">
        <f>IF(I30="","",I30*(Inflation!$B$2/AO30))</f>
        <v/>
      </c>
      <c r="AQ30" s="6" t="str">
        <f>IF(J30="","",J30*(Inflation!$B$2/AO30))</f>
        <v/>
      </c>
      <c r="AR30" s="6" t="str">
        <f>IF(K30="","",K30*(Inflation!$B$2/AO30))</f>
        <v/>
      </c>
      <c r="AS30" s="6" t="str">
        <f>IF(L30="","",VLOOKUP(L30,Inflation!$A$2:'Inflation'!$B$21,2))</f>
        <v/>
      </c>
      <c r="AT30" s="6" t="str">
        <f>IF(M30="","",M30*(Inflation!$B$2/AS30))</f>
        <v/>
      </c>
      <c r="AU30" s="6" t="str">
        <f>IF(N30="","",N30*(Inflation!$B$2/AS30))</f>
        <v/>
      </c>
      <c r="AV30" s="6" t="str">
        <f>IF(O30="","",O30*(Inflation!$B$2/AS30))</f>
        <v/>
      </c>
      <c r="AW30" s="6">
        <f>IF(P30="","",VLOOKUP(P30,Inflation!$A$2:'Inflation'!$B$21,2))</f>
        <v>105.935</v>
      </c>
      <c r="AX30" s="6">
        <f>IF(Q30="","",Q30*(Inflation!$B$2/AW30))</f>
        <v>4.4062066361448053</v>
      </c>
      <c r="AY30" s="6" t="str">
        <f>IF(R30="","",R30*(Inflation!$B$2/AW30))</f>
        <v/>
      </c>
      <c r="AZ30" s="6" t="str">
        <f>IF(S30="","",S30*(Inflation!$B$2/AW30))</f>
        <v/>
      </c>
      <c r="BA30" s="6">
        <f>IF(T30="","",VLOOKUP(T30,Inflation!$A$2:'Inflation'!$B$21,2))</f>
        <v>105.935</v>
      </c>
      <c r="BB30" s="6">
        <f>IF(U30="","",U30*(Inflation!$B$2/BA30))</f>
        <v>4.4062066361448053</v>
      </c>
      <c r="BC30" s="6" t="str">
        <f>IF(V30="","",V30*(Inflation!$B$2/BA30))</f>
        <v/>
      </c>
      <c r="BD30" s="6" t="str">
        <f>IF(W30="","",W30*(Inflation!$B$2/BA30))</f>
        <v/>
      </c>
      <c r="BE30" s="6">
        <f>IF(X30="","",VLOOKUP(X30,Inflation!$A$2:'Inflation'!$B$21,2))</f>
        <v>107.94799999999999</v>
      </c>
      <c r="BF30" s="6">
        <f>IF(Y30="","",Y30*(Inflation!$B$2/BE30))</f>
        <v>1692.6585022418203</v>
      </c>
      <c r="BG30" s="6" t="str">
        <f>IF(Z30="","",Z30*(Inflation!$B$2/BE30))</f>
        <v/>
      </c>
      <c r="BH30" s="6" t="str">
        <f>IF(AA30="","",AA30*(Inflation!$B$2/BE30))</f>
        <v/>
      </c>
      <c r="BI30" s="6">
        <f>IF(AB30="","",VLOOKUP(AB30,Inflation!$A$2:'Inflation'!$B$21,2))</f>
        <v>107.94799999999999</v>
      </c>
      <c r="BJ30" s="6">
        <f>IF(AC30="","",AC30*(Inflation!$B$2/BI30))</f>
        <v>1692.6585022418203</v>
      </c>
      <c r="BK30" s="6" t="str">
        <f>IF(AD30="","",AD30*(Inflation!$B$2/BI30))</f>
        <v/>
      </c>
      <c r="BL30" s="6" t="str">
        <f>IF(AE30="","",AE30*(Inflation!$B$2/BI30))</f>
        <v/>
      </c>
      <c r="BM30" s="6" t="str">
        <f>IF(AF30="","",VLOOKUP(AF30,Inflation!$A$2:'Inflation'!$B$21,2))</f>
        <v/>
      </c>
      <c r="BN30" s="6" t="str">
        <f>IF(AG30="","",AG30*(Inflation!$B$2/BM30))</f>
        <v/>
      </c>
      <c r="BO30" s="6" t="str">
        <f>IF(AH30="","",AH30*(Inflation!$B$2/BM30))</f>
        <v/>
      </c>
      <c r="BP30" s="6" t="str">
        <f>IF(AI30="","",AI30*(Inflation!$B$2/BM30))</f>
        <v/>
      </c>
      <c r="BQ30" s="6" t="str">
        <f>IF(AJ30="","",VLOOKUP(AJ30,Inflation!$A$2:'Inflation'!$B$21,2))</f>
        <v/>
      </c>
      <c r="BR30" s="6" t="str">
        <f>IF(AK30="","",AK30*(Inflation!$B$2/BQ30))</f>
        <v/>
      </c>
      <c r="BS30" s="6" t="str">
        <f>IF(AL30="","",AL30*(Inflation!$B$2/BQ30))</f>
        <v/>
      </c>
      <c r="BT30" s="6" t="str">
        <f>IF(AM30="","",AM30*(Inflation!$B$2/BQ30))</f>
        <v/>
      </c>
      <c r="BV30" s="6" t="str">
        <f>IF(AP30="","",AP30*(Inflation!$B$17/Inflation!$B$2))</f>
        <v/>
      </c>
      <c r="BW30" s="6" t="str">
        <f>IF(AQ30="","",AQ30*(Inflation!$B$17/Inflation!$B$2))</f>
        <v/>
      </c>
      <c r="BX30" s="6" t="str">
        <f>IF(AR30="","",AR30*(Inflation!$B$17/Inflation!$B$2))</f>
        <v/>
      </c>
      <c r="BY30" s="6" t="str">
        <f>IF(AS30="","",AS30*(Inflation!$B$17/Inflation!$B$2))</f>
        <v/>
      </c>
      <c r="BZ30" s="6" t="str">
        <f>IF(AT30="","",AT30*(Inflation!$B$17/Inflation!$B$2))</f>
        <v/>
      </c>
      <c r="CA30" s="6" t="str">
        <f>IF(AU30="","",AU30*(Inflation!$B$17/Inflation!$B$2))</f>
        <v/>
      </c>
      <c r="CB30" s="6" t="str">
        <f>IF(AV30="","",AV30*(Inflation!$B$17/Inflation!$B$2))</f>
        <v/>
      </c>
      <c r="CC30" s="6">
        <f>IF(AW30="","",AW30*(Inflation!$B$17/Inflation!$B$2))</f>
        <v>140.64700119062539</v>
      </c>
      <c r="CD30" s="6">
        <f>IF(AX30="","",AX30*(Inflation!$B$17/Inflation!$B$2))</f>
        <v>5.8499999999999988</v>
      </c>
      <c r="CE30" s="6" t="str">
        <f>IF(AY30="","",AY30*(Inflation!$B$17/Inflation!$B$2))</f>
        <v/>
      </c>
      <c r="CF30" s="6" t="str">
        <f>IF(AZ30="","",AZ30*(Inflation!$B$17/Inflation!$B$2))</f>
        <v/>
      </c>
      <c r="CG30" s="6">
        <f>IF(BA30="","",BA30*(Inflation!$B$17/Inflation!$B$2))</f>
        <v>140.64700119062539</v>
      </c>
      <c r="CH30" s="6">
        <f>IF(BB30="","",BB30*(Inflation!$B$17/Inflation!$B$2))</f>
        <v>5.8499999999999988</v>
      </c>
      <c r="CI30" s="6" t="str">
        <f>IF(BC30="","",BC30*(Inflation!$B$17/Inflation!$B$2))</f>
        <v/>
      </c>
      <c r="CJ30" s="6" t="str">
        <f>IF(BD30="","",BD30*(Inflation!$B$17/Inflation!$B$2))</f>
        <v/>
      </c>
      <c r="CK30" s="6">
        <f>IF(BE30="","",BE30*(Inflation!$B$17/Inflation!$B$2))</f>
        <v>143.31960621631782</v>
      </c>
      <c r="CL30" s="6">
        <f>IF(BF30="","",BF30*(Inflation!$B$17/Inflation!$B$2))</f>
        <v>2247.2963834438806</v>
      </c>
      <c r="CM30" s="6" t="str">
        <f>IF(BG30="","",BG30*(Inflation!$B$17/Inflation!$B$2))</f>
        <v/>
      </c>
      <c r="CN30" s="6" t="str">
        <f>IF(BH30="","",BH30*(Inflation!$B$17/Inflation!$B$2))</f>
        <v/>
      </c>
      <c r="CO30" s="6">
        <f>IF(BI30="","",BI30*(Inflation!$B$17/Inflation!$B$2))</f>
        <v>143.31960621631782</v>
      </c>
      <c r="CP30" s="6">
        <f>IF(BJ30="","",BJ30*(Inflation!$B$17/Inflation!$B$2))</f>
        <v>2247.2963834438806</v>
      </c>
      <c r="CQ30" s="6" t="str">
        <f>IF(BK30="","",BK30*(Inflation!$B$17/Inflation!$B$2))</f>
        <v/>
      </c>
      <c r="CR30" s="6" t="str">
        <f>IF(BL30="","",BL30*(Inflation!$B$17/Inflation!$B$2))</f>
        <v/>
      </c>
      <c r="CS30" s="6" t="str">
        <f>IF(BM30="","",BM30*(Inflation!$B$17/Inflation!$B$2))</f>
        <v/>
      </c>
      <c r="CT30" s="6" t="str">
        <f>IF(BN30="","",BN30*(Inflation!$B$17/Inflation!$B$2))</f>
        <v/>
      </c>
      <c r="CU30" s="6" t="str">
        <f>IF(BO30="","",BO30*(Inflation!$B$17/Inflation!$B$2))</f>
        <v/>
      </c>
      <c r="CV30" s="6" t="str">
        <f>IF(BP30="","",BP30*(Inflation!$B$17/Inflation!$B$2))</f>
        <v/>
      </c>
      <c r="CW30" s="6" t="str">
        <f>IF(BQ30="","",BQ30*(Inflation!$B$17/Inflation!$B$2))</f>
        <v/>
      </c>
      <c r="CX30" s="6" t="str">
        <f>IF(BR30="","",BR30*(Inflation!$B$17/Inflation!$B$2))</f>
        <v/>
      </c>
      <c r="CY30" s="6" t="str">
        <f>IF(BS30="","",BS30*(Inflation!$B$17/Inflation!$B$2))</f>
        <v/>
      </c>
      <c r="CZ30" s="6" t="str">
        <f>IF(BT30="","",BT30*(Inflation!$B$17/Inflation!$B$2))</f>
        <v/>
      </c>
    </row>
    <row r="31" spans="1:104" ht="62.25" customHeight="1" x14ac:dyDescent="0.25">
      <c r="A31" s="3" t="s">
        <v>116</v>
      </c>
      <c r="B31" s="3" t="s">
        <v>60</v>
      </c>
      <c r="C31" s="3" t="s">
        <v>74</v>
      </c>
      <c r="D31" s="9" t="s">
        <v>112</v>
      </c>
      <c r="F31" s="63" t="s">
        <v>401</v>
      </c>
      <c r="G31" s="63" t="s">
        <v>479</v>
      </c>
      <c r="H31" s="69">
        <v>2015</v>
      </c>
      <c r="I31" s="7"/>
      <c r="J31" s="6"/>
      <c r="K31" s="6"/>
      <c r="L31" s="69">
        <v>2015</v>
      </c>
      <c r="M31" s="7"/>
      <c r="N31" s="6"/>
      <c r="O31" s="6"/>
      <c r="P31" s="69">
        <v>2015</v>
      </c>
      <c r="Q31" s="7">
        <f>67-213</f>
        <v>-146</v>
      </c>
      <c r="R31" s="6"/>
      <c r="S31" s="6"/>
      <c r="T31" s="69">
        <v>2015</v>
      </c>
      <c r="U31" s="7">
        <f>62-223</f>
        <v>-161</v>
      </c>
      <c r="V31" s="6"/>
      <c r="W31" s="6"/>
      <c r="X31" s="6"/>
      <c r="Y31" s="6"/>
      <c r="Z31" s="6"/>
      <c r="AA31" s="6"/>
      <c r="AB31" s="6"/>
      <c r="AC31" s="6"/>
      <c r="AD31" s="6"/>
      <c r="AE31" s="6"/>
      <c r="AF31" s="6"/>
      <c r="AG31" s="6"/>
      <c r="AH31" s="6"/>
      <c r="AI31" s="6"/>
      <c r="AJ31" s="6"/>
      <c r="AK31" s="6"/>
      <c r="AL31" s="6"/>
      <c r="AM31" s="6"/>
      <c r="AO31" s="6">
        <f>IF(H31="","",VLOOKUP(H31,Inflation!$A$2:'Inflation'!$B$21,2))</f>
        <v>104.789</v>
      </c>
      <c r="AP31" s="6" t="str">
        <f>IF(I31="","",I31*(Inflation!$B$2/AO31))</f>
        <v/>
      </c>
      <c r="AQ31" s="6" t="str">
        <f>IF(J31="","",J31*(Inflation!$B$2/AO31))</f>
        <v/>
      </c>
      <c r="AR31" s="6" t="str">
        <f>IF(K31="","",K31*(Inflation!$B$2/AO31))</f>
        <v/>
      </c>
      <c r="AS31" s="6">
        <f>IF(L31="","",VLOOKUP(L31,Inflation!$A$2:'Inflation'!$B$21,2))</f>
        <v>104.789</v>
      </c>
      <c r="AT31" s="6" t="str">
        <f>IF(M31="","",M31*(Inflation!$B$2/AS31))</f>
        <v/>
      </c>
      <c r="AU31" s="6" t="str">
        <f>IF(N31="","",N31*(Inflation!$B$2/AS31))</f>
        <v/>
      </c>
      <c r="AV31" s="6" t="str">
        <f>IF(O31="","",O31*(Inflation!$B$2/AS31))</f>
        <v/>
      </c>
      <c r="AW31" s="6">
        <f>IF(P31="","",VLOOKUP(P31,Inflation!$A$2:'Inflation'!$B$21,2))</f>
        <v>104.789</v>
      </c>
      <c r="AX31" s="6">
        <f>IF(Q31="","",Q31*(Inflation!$B$2/AW31))</f>
        <v>-111.16949298113352</v>
      </c>
      <c r="AY31" s="6" t="str">
        <f>IF(R31="","",R31*(Inflation!$B$2/AW31))</f>
        <v/>
      </c>
      <c r="AZ31" s="6" t="str">
        <f>IF(S31="","",S31*(Inflation!$B$2/AW31))</f>
        <v/>
      </c>
      <c r="BA31" s="6">
        <f>IF(T31="","",VLOOKUP(T31,Inflation!$A$2:'Inflation'!$B$21,2))</f>
        <v>104.789</v>
      </c>
      <c r="BB31" s="6">
        <f>IF(U31="","",U31*(Inflation!$B$2/BA31))</f>
        <v>-122.59101623261984</v>
      </c>
      <c r="BC31" s="6" t="str">
        <f>IF(V31="","",V31*(Inflation!$B$2/BA31))</f>
        <v/>
      </c>
      <c r="BD31" s="6" t="str">
        <f>IF(W31="","",W31*(Inflation!$B$2/BA31))</f>
        <v/>
      </c>
      <c r="BE31" s="6" t="str">
        <f>IF(X31="","",VLOOKUP(X31,Inflation!$A$2:'Inflation'!$B$21,2))</f>
        <v/>
      </c>
      <c r="BF31" s="6" t="str">
        <f>IF(Y31="","",Y31*(Inflation!$B$2/BE31))</f>
        <v/>
      </c>
      <c r="BG31" s="6" t="str">
        <f>IF(Z31="","",Z31*(Inflation!$B$2/BE31))</f>
        <v/>
      </c>
      <c r="BH31" s="6" t="str">
        <f>IF(AA31="","",AA31*(Inflation!$B$2/BE31))</f>
        <v/>
      </c>
      <c r="BI31" s="6" t="str">
        <f>IF(AB31="","",VLOOKUP(AB31,Inflation!$A$2:'Inflation'!$B$21,2))</f>
        <v/>
      </c>
      <c r="BJ31" s="6" t="str">
        <f>IF(AC31="","",AC31*(Inflation!$B$2/BI31))</f>
        <v/>
      </c>
      <c r="BK31" s="6" t="str">
        <f>IF(AD31="","",AD31*(Inflation!$B$2/BI31))</f>
        <v/>
      </c>
      <c r="BL31" s="6" t="str">
        <f>IF(AE31="","",AE31*(Inflation!$B$2/BI31))</f>
        <v/>
      </c>
      <c r="BM31" s="6" t="str">
        <f>IF(AF31="","",VLOOKUP(AF31,Inflation!$A$2:'Inflation'!$B$21,2))</f>
        <v/>
      </c>
      <c r="BN31" s="6" t="str">
        <f>IF(AG31="","",AG31*(Inflation!$B$2/BM31))</f>
        <v/>
      </c>
      <c r="BO31" s="6" t="str">
        <f>IF(AH31="","",AH31*(Inflation!$B$2/BM31))</f>
        <v/>
      </c>
      <c r="BP31" s="6" t="str">
        <f>IF(AI31="","",AI31*(Inflation!$B$2/BM31))</f>
        <v/>
      </c>
      <c r="BQ31" s="6" t="str">
        <f>IF(AJ31="","",VLOOKUP(AJ31,Inflation!$A$2:'Inflation'!$B$21,2))</f>
        <v/>
      </c>
      <c r="BR31" s="6" t="str">
        <f>IF(AK31="","",AK31*(Inflation!$B$2/BQ31))</f>
        <v/>
      </c>
      <c r="BS31" s="6" t="str">
        <f>IF(AL31="","",AL31*(Inflation!$B$2/BQ31))</f>
        <v/>
      </c>
      <c r="BT31" s="6" t="str">
        <f>IF(AM31="","",AM31*(Inflation!$B$2/BQ31))</f>
        <v/>
      </c>
      <c r="BV31" s="6" t="str">
        <f>IF(AP31="","",AP31*(Inflation!$B$17/Inflation!$B$2))</f>
        <v/>
      </c>
      <c r="BW31" s="6" t="str">
        <f>IF(AQ31="","",AQ31*(Inflation!$B$17/Inflation!$B$2))</f>
        <v/>
      </c>
      <c r="BX31" s="6" t="str">
        <f>IF(AR31="","",AR31*(Inflation!$B$17/Inflation!$B$2))</f>
        <v/>
      </c>
      <c r="BY31" s="6">
        <f>IF(AS31="","",AS31*(Inflation!$B$17/Inflation!$B$2))</f>
        <v>139.12548834440406</v>
      </c>
      <c r="BZ31" s="6" t="str">
        <f>IF(AT31="","",AT31*(Inflation!$B$17/Inflation!$B$2))</f>
        <v/>
      </c>
      <c r="CA31" s="6" t="str">
        <f>IF(AU31="","",AU31*(Inflation!$B$17/Inflation!$B$2))</f>
        <v/>
      </c>
      <c r="CB31" s="6" t="str">
        <f>IF(AV31="","",AV31*(Inflation!$B$17/Inflation!$B$2))</f>
        <v/>
      </c>
      <c r="CC31" s="6">
        <f>IF(AW31="","",AW31*(Inflation!$B$17/Inflation!$B$2))</f>
        <v>139.12548834440406</v>
      </c>
      <c r="CD31" s="6">
        <f>IF(AX31="","",AX31*(Inflation!$B$17/Inflation!$B$2))</f>
        <v>-147.5966943095172</v>
      </c>
      <c r="CE31" s="6" t="str">
        <f>IF(AY31="","",AY31*(Inflation!$B$17/Inflation!$B$2))</f>
        <v/>
      </c>
      <c r="CF31" s="6" t="str">
        <f>IF(AZ31="","",AZ31*(Inflation!$B$17/Inflation!$B$2))</f>
        <v/>
      </c>
      <c r="CG31" s="6">
        <f>IF(BA31="","",BA31*(Inflation!$B$17/Inflation!$B$2))</f>
        <v>139.12548834440406</v>
      </c>
      <c r="CH31" s="6">
        <f>IF(BB31="","",BB31*(Inflation!$B$17/Inflation!$B$2))</f>
        <v>-162.76073824542652</v>
      </c>
      <c r="CI31" s="6" t="str">
        <f>IF(BC31="","",BC31*(Inflation!$B$17/Inflation!$B$2))</f>
        <v/>
      </c>
      <c r="CJ31" s="6" t="str">
        <f>IF(BD31="","",BD31*(Inflation!$B$17/Inflation!$B$2))</f>
        <v/>
      </c>
      <c r="CK31" s="6" t="str">
        <f>IF(BE31="","",BE31*(Inflation!$B$17/Inflation!$B$2))</f>
        <v/>
      </c>
      <c r="CL31" s="6" t="str">
        <f>IF(BF31="","",BF31*(Inflation!$B$17/Inflation!$B$2))</f>
        <v/>
      </c>
      <c r="CM31" s="6" t="str">
        <f>IF(BG31="","",BG31*(Inflation!$B$17/Inflation!$B$2))</f>
        <v/>
      </c>
      <c r="CN31" s="6" t="str">
        <f>IF(BH31="","",BH31*(Inflation!$B$17/Inflation!$B$2))</f>
        <v/>
      </c>
      <c r="CO31" s="6" t="str">
        <f>IF(BI31="","",BI31*(Inflation!$B$17/Inflation!$B$2))</f>
        <v/>
      </c>
      <c r="CP31" s="6" t="str">
        <f>IF(BJ31="","",BJ31*(Inflation!$B$17/Inflation!$B$2))</f>
        <v/>
      </c>
      <c r="CQ31" s="6" t="str">
        <f>IF(BK31="","",BK31*(Inflation!$B$17/Inflation!$B$2))</f>
        <v/>
      </c>
      <c r="CR31" s="6" t="str">
        <f>IF(BL31="","",BL31*(Inflation!$B$17/Inflation!$B$2))</f>
        <v/>
      </c>
      <c r="CS31" s="6" t="str">
        <f>IF(BM31="","",BM31*(Inflation!$B$17/Inflation!$B$2))</f>
        <v/>
      </c>
      <c r="CT31" s="6" t="str">
        <f>IF(BN31="","",BN31*(Inflation!$B$17/Inflation!$B$2))</f>
        <v/>
      </c>
      <c r="CU31" s="6" t="str">
        <f>IF(BO31="","",BO31*(Inflation!$B$17/Inflation!$B$2))</f>
        <v/>
      </c>
      <c r="CV31" s="6" t="str">
        <f>IF(BP31="","",BP31*(Inflation!$B$17/Inflation!$B$2))</f>
        <v/>
      </c>
      <c r="CW31" s="6" t="str">
        <f>IF(BQ31="","",BQ31*(Inflation!$B$17/Inflation!$B$2))</f>
        <v/>
      </c>
      <c r="CX31" s="6" t="str">
        <f>IF(BR31="","",BR31*(Inflation!$B$17/Inflation!$B$2))</f>
        <v/>
      </c>
      <c r="CY31" s="6" t="str">
        <f>IF(BS31="","",BS31*(Inflation!$B$17/Inflation!$B$2))</f>
        <v/>
      </c>
      <c r="CZ31" s="6" t="str">
        <f>IF(BT31="","",BT31*(Inflation!$B$17/Inflation!$B$2))</f>
        <v/>
      </c>
    </row>
    <row r="32" spans="1:104" ht="52" x14ac:dyDescent="0.25">
      <c r="A32" s="3" t="s">
        <v>116</v>
      </c>
      <c r="B32" s="3" t="s">
        <v>71</v>
      </c>
      <c r="C32" s="3" t="s">
        <v>42</v>
      </c>
      <c r="D32" s="9" t="s">
        <v>136</v>
      </c>
      <c r="F32" s="63" t="s">
        <v>402</v>
      </c>
      <c r="G32" s="63" t="s">
        <v>480</v>
      </c>
      <c r="H32" s="6"/>
      <c r="I32" s="6"/>
      <c r="J32" s="6"/>
      <c r="K32" s="6"/>
      <c r="L32" s="6"/>
      <c r="M32" s="6"/>
      <c r="N32" s="6"/>
      <c r="O32" s="6"/>
      <c r="P32" s="69">
        <v>2015</v>
      </c>
      <c r="Q32" s="7">
        <v>409.3</v>
      </c>
      <c r="R32" s="7"/>
      <c r="S32" s="7"/>
      <c r="T32" s="69">
        <v>2015</v>
      </c>
      <c r="U32" s="7">
        <v>416.6</v>
      </c>
      <c r="V32" s="7"/>
      <c r="W32" s="7"/>
      <c r="X32" s="6"/>
      <c r="Y32" s="6"/>
      <c r="Z32" s="6"/>
      <c r="AA32" s="6"/>
      <c r="AB32" s="6"/>
      <c r="AC32" s="6"/>
      <c r="AD32" s="6"/>
      <c r="AE32" s="6"/>
      <c r="AF32" s="6"/>
      <c r="AG32" s="6"/>
      <c r="AH32" s="6"/>
      <c r="AI32" s="6"/>
      <c r="AJ32" s="6"/>
      <c r="AK32" s="6"/>
      <c r="AL32" s="6"/>
      <c r="AM32" s="6"/>
      <c r="AO32" s="6" t="str">
        <f>IF(H32="","",VLOOKUP(H32,Inflation!$A$2:'Inflation'!$B$21,2))</f>
        <v/>
      </c>
      <c r="AP32" s="6" t="str">
        <f>IF(I32="","",I32*(Inflation!$B$2/AO32))</f>
        <v/>
      </c>
      <c r="AQ32" s="6" t="str">
        <f>IF(J32="","",J32*(Inflation!$B$2/AO32))</f>
        <v/>
      </c>
      <c r="AR32" s="6" t="str">
        <f>IF(K32="","",K32*(Inflation!$B$2/AO32))</f>
        <v/>
      </c>
      <c r="AS32" s="6" t="str">
        <f>IF(L32="","",VLOOKUP(L32,Inflation!$A$2:'Inflation'!$B$21,2))</f>
        <v/>
      </c>
      <c r="AT32" s="6" t="str">
        <f>IF(M32="","",M32*(Inflation!$B$2/AS32))</f>
        <v/>
      </c>
      <c r="AU32" s="6" t="str">
        <f>IF(N32="","",N32*(Inflation!$B$2/AS32))</f>
        <v/>
      </c>
      <c r="AV32" s="6" t="str">
        <f>IF(O32="","",O32*(Inflation!$B$2/AS32))</f>
        <v/>
      </c>
      <c r="AW32" s="6">
        <f>IF(P32="","",VLOOKUP(P32,Inflation!$A$2:'Inflation'!$B$21,2))</f>
        <v>104.789</v>
      </c>
      <c r="AX32" s="6">
        <f>IF(Q32="","",Q32*(Inflation!$B$2/AW32))</f>
        <v>311.6552977888901</v>
      </c>
      <c r="AY32" s="6" t="str">
        <f>IF(R32="","",R32*(Inflation!$B$2/AW32))</f>
        <v/>
      </c>
      <c r="AZ32" s="6" t="str">
        <f>IF(S32="","",S32*(Inflation!$B$2/AW32))</f>
        <v/>
      </c>
      <c r="BA32" s="6">
        <f>IF(T32="","",VLOOKUP(T32,Inflation!$A$2:'Inflation'!$B$21,2))</f>
        <v>104.789</v>
      </c>
      <c r="BB32" s="6">
        <f>IF(U32="","",U32*(Inflation!$B$2/BA32))</f>
        <v>317.21377243794677</v>
      </c>
      <c r="BC32" s="6" t="str">
        <f>IF(V32="","",V32*(Inflation!$B$2/BA32))</f>
        <v/>
      </c>
      <c r="BD32" s="6" t="str">
        <f>IF(W32="","",W32*(Inflation!$B$2/BA32))</f>
        <v/>
      </c>
      <c r="BE32" s="6" t="str">
        <f>IF(X32="","",VLOOKUP(X32,Inflation!$A$2:'Inflation'!$B$21,2))</f>
        <v/>
      </c>
      <c r="BF32" s="6" t="str">
        <f>IF(Y32="","",Y32*(Inflation!$B$2/BE32))</f>
        <v/>
      </c>
      <c r="BG32" s="6" t="str">
        <f>IF(Z32="","",Z32*(Inflation!$B$2/BE32))</f>
        <v/>
      </c>
      <c r="BH32" s="6" t="str">
        <f>IF(AA32="","",AA32*(Inflation!$B$2/BE32))</f>
        <v/>
      </c>
      <c r="BI32" s="6" t="str">
        <f>IF(AB32="","",VLOOKUP(AB32,Inflation!$A$2:'Inflation'!$B$21,2))</f>
        <v/>
      </c>
      <c r="BJ32" s="6" t="str">
        <f>IF(AC32="","",AC32*(Inflation!$B$2/BI32))</f>
        <v/>
      </c>
      <c r="BK32" s="6" t="str">
        <f>IF(AD32="","",AD32*(Inflation!$B$2/BI32))</f>
        <v/>
      </c>
      <c r="BL32" s="6" t="str">
        <f>IF(AE32="","",AE32*(Inflation!$B$2/BI32))</f>
        <v/>
      </c>
      <c r="BM32" s="6" t="str">
        <f>IF(AF32="","",VLOOKUP(AF32,Inflation!$A$2:'Inflation'!$B$21,2))</f>
        <v/>
      </c>
      <c r="BN32" s="6" t="str">
        <f>IF(AG32="","",AG32*(Inflation!$B$2/BM32))</f>
        <v/>
      </c>
      <c r="BO32" s="6" t="str">
        <f>IF(AH32="","",AH32*(Inflation!$B$2/BM32))</f>
        <v/>
      </c>
      <c r="BP32" s="6" t="str">
        <f>IF(AI32="","",AI32*(Inflation!$B$2/BM32))</f>
        <v/>
      </c>
      <c r="BQ32" s="6" t="str">
        <f>IF(AJ32="","",VLOOKUP(AJ32,Inflation!$A$2:'Inflation'!$B$21,2))</f>
        <v/>
      </c>
      <c r="BR32" s="6" t="str">
        <f>IF(AK32="","",AK32*(Inflation!$B$2/BQ32))</f>
        <v/>
      </c>
      <c r="BS32" s="6" t="str">
        <f>IF(AL32="","",AL32*(Inflation!$B$2/BQ32))</f>
        <v/>
      </c>
      <c r="BT32" s="6" t="str">
        <f>IF(AM32="","",AM32*(Inflation!$B$2/BQ32))</f>
        <v/>
      </c>
      <c r="BV32" s="6" t="str">
        <f>IF(AP32="","",AP32*(Inflation!$B$17/Inflation!$B$2))</f>
        <v/>
      </c>
      <c r="BW32" s="6" t="str">
        <f>IF(AQ32="","",AQ32*(Inflation!$B$17/Inflation!$B$2))</f>
        <v/>
      </c>
      <c r="BX32" s="6" t="str">
        <f>IF(AR32="","",AR32*(Inflation!$B$17/Inflation!$B$2))</f>
        <v/>
      </c>
      <c r="BY32" s="6" t="str">
        <f>IF(AS32="","",AS32*(Inflation!$B$17/Inflation!$B$2))</f>
        <v/>
      </c>
      <c r="BZ32" s="6" t="str">
        <f>IF(AT32="","",AT32*(Inflation!$B$17/Inflation!$B$2))</f>
        <v/>
      </c>
      <c r="CA32" s="6" t="str">
        <f>IF(AU32="","",AU32*(Inflation!$B$17/Inflation!$B$2))</f>
        <v/>
      </c>
      <c r="CB32" s="6" t="str">
        <f>IF(AV32="","",AV32*(Inflation!$B$17/Inflation!$B$2))</f>
        <v/>
      </c>
      <c r="CC32" s="6">
        <f>IF(AW32="","",AW32*(Inflation!$B$17/Inflation!$B$2))</f>
        <v>139.12548834440406</v>
      </c>
      <c r="CD32" s="6">
        <f>IF(AX32="","",AX32*(Inflation!$B$17/Inflation!$B$2))</f>
        <v>413.77621219784521</v>
      </c>
      <c r="CE32" s="6" t="str">
        <f>IF(AY32="","",AY32*(Inflation!$B$17/Inflation!$B$2))</f>
        <v/>
      </c>
      <c r="CF32" s="6" t="str">
        <f>IF(AZ32="","",AZ32*(Inflation!$B$17/Inflation!$B$2))</f>
        <v/>
      </c>
      <c r="CG32" s="6">
        <f>IF(BA32="","",BA32*(Inflation!$B$17/Inflation!$B$2))</f>
        <v>139.12548834440406</v>
      </c>
      <c r="CH32" s="6">
        <f>IF(BB32="","",BB32*(Inflation!$B$17/Inflation!$B$2))</f>
        <v>421.15604691332106</v>
      </c>
      <c r="CI32" s="6" t="str">
        <f>IF(BC32="","",BC32*(Inflation!$B$17/Inflation!$B$2))</f>
        <v/>
      </c>
      <c r="CJ32" s="6" t="str">
        <f>IF(BD32="","",BD32*(Inflation!$B$17/Inflation!$B$2))</f>
        <v/>
      </c>
      <c r="CK32" s="6" t="str">
        <f>IF(BE32="","",BE32*(Inflation!$B$17/Inflation!$B$2))</f>
        <v/>
      </c>
      <c r="CL32" s="6" t="str">
        <f>IF(BF32="","",BF32*(Inflation!$B$17/Inflation!$B$2))</f>
        <v/>
      </c>
      <c r="CM32" s="6" t="str">
        <f>IF(BG32="","",BG32*(Inflation!$B$17/Inflation!$B$2))</f>
        <v/>
      </c>
      <c r="CN32" s="6" t="str">
        <f>IF(BH32="","",BH32*(Inflation!$B$17/Inflation!$B$2))</f>
        <v/>
      </c>
      <c r="CO32" s="6" t="str">
        <f>IF(BI32="","",BI32*(Inflation!$B$17/Inflation!$B$2))</f>
        <v/>
      </c>
      <c r="CP32" s="6" t="str">
        <f>IF(BJ32="","",BJ32*(Inflation!$B$17/Inflation!$B$2))</f>
        <v/>
      </c>
      <c r="CQ32" s="6" t="str">
        <f>IF(BK32="","",BK32*(Inflation!$B$17/Inflation!$B$2))</f>
        <v/>
      </c>
      <c r="CR32" s="6" t="str">
        <f>IF(BL32="","",BL32*(Inflation!$B$17/Inflation!$B$2))</f>
        <v/>
      </c>
      <c r="CS32" s="6" t="str">
        <f>IF(BM32="","",BM32*(Inflation!$B$17/Inflation!$B$2))</f>
        <v/>
      </c>
      <c r="CT32" s="6" t="str">
        <f>IF(BN32="","",BN32*(Inflation!$B$17/Inflation!$B$2))</f>
        <v/>
      </c>
      <c r="CU32" s="6" t="str">
        <f>IF(BO32="","",BO32*(Inflation!$B$17/Inflation!$B$2))</f>
        <v/>
      </c>
      <c r="CV32" s="6" t="str">
        <f>IF(BP32="","",BP32*(Inflation!$B$17/Inflation!$B$2))</f>
        <v/>
      </c>
      <c r="CW32" s="6" t="str">
        <f>IF(BQ32="","",BQ32*(Inflation!$B$17/Inflation!$B$2))</f>
        <v/>
      </c>
      <c r="CX32" s="6" t="str">
        <f>IF(BR32="","",BR32*(Inflation!$B$17/Inflation!$B$2))</f>
        <v/>
      </c>
      <c r="CY32" s="6" t="str">
        <f>IF(BS32="","",BS32*(Inflation!$B$17/Inflation!$B$2))</f>
        <v/>
      </c>
      <c r="CZ32" s="6" t="str">
        <f>IF(BT32="","",BT32*(Inflation!$B$17/Inflation!$B$2))</f>
        <v/>
      </c>
    </row>
    <row r="33" spans="1:104" ht="78" x14ac:dyDescent="0.25">
      <c r="A33" s="3" t="s">
        <v>116</v>
      </c>
      <c r="B33" s="3" t="s">
        <v>45</v>
      </c>
      <c r="C33" s="3" t="s">
        <v>92</v>
      </c>
      <c r="D33" s="9" t="s">
        <v>183</v>
      </c>
      <c r="F33" s="63" t="s">
        <v>494</v>
      </c>
      <c r="G33" s="63" t="s">
        <v>431</v>
      </c>
      <c r="H33" s="69">
        <v>2016</v>
      </c>
      <c r="I33" s="7">
        <v>-12</v>
      </c>
      <c r="J33" s="7">
        <v>-6</v>
      </c>
      <c r="K33" s="7">
        <v>-19</v>
      </c>
      <c r="L33" s="69">
        <v>2016</v>
      </c>
      <c r="M33" s="7">
        <v>-9</v>
      </c>
      <c r="N33" s="7">
        <v>-5</v>
      </c>
      <c r="O33" s="7">
        <v>-15</v>
      </c>
      <c r="P33" s="69">
        <v>2016</v>
      </c>
      <c r="Q33" s="7">
        <v>-6</v>
      </c>
      <c r="R33" s="7">
        <v>-3</v>
      </c>
      <c r="S33" s="7">
        <v>-8</v>
      </c>
      <c r="T33" s="69">
        <v>2016</v>
      </c>
      <c r="U33" s="7">
        <v>-4</v>
      </c>
      <c r="V33" s="7">
        <v>-2</v>
      </c>
      <c r="W33" s="7">
        <v>-6</v>
      </c>
      <c r="X33" s="6"/>
      <c r="Y33" s="6"/>
      <c r="Z33" s="6"/>
      <c r="AA33" s="6"/>
      <c r="AB33" s="6"/>
      <c r="AC33" s="6"/>
      <c r="AD33" s="6"/>
      <c r="AE33" s="6"/>
      <c r="AF33" s="6"/>
      <c r="AG33" s="6"/>
      <c r="AH33" s="6"/>
      <c r="AI33" s="6"/>
      <c r="AJ33" s="6"/>
      <c r="AK33" s="6"/>
      <c r="AL33" s="6"/>
      <c r="AM33" s="6"/>
      <c r="AO33" s="6">
        <f>IF(H33="","",VLOOKUP(H33,Inflation!$A$2:'Inflation'!$B$21,2))</f>
        <v>105.935</v>
      </c>
      <c r="AP33" s="6">
        <f>IF(I33="","",I33*(Inflation!$B$2/AO33))</f>
        <v>-9.0383725869637033</v>
      </c>
      <c r="AQ33" s="6">
        <f>IF(J33="","",J33*(Inflation!$B$2/AO33))</f>
        <v>-4.5191862934818516</v>
      </c>
      <c r="AR33" s="6">
        <f>IF(K33="","",K33*(Inflation!$B$2/AO33))</f>
        <v>-14.310756596025865</v>
      </c>
      <c r="AS33" s="6">
        <f>IF(L33="","",VLOOKUP(L33,Inflation!$A$2:'Inflation'!$B$21,2))</f>
        <v>105.935</v>
      </c>
      <c r="AT33" s="6">
        <f>IF(M33="","",M33*(Inflation!$B$2/AS33))</f>
        <v>-6.7787794402227783</v>
      </c>
      <c r="AU33" s="6">
        <f>IF(N33="","",N33*(Inflation!$B$2/AS33))</f>
        <v>-3.7659885779015436</v>
      </c>
      <c r="AV33" s="6">
        <f>IF(O33="","",O33*(Inflation!$B$2/AS33))</f>
        <v>-11.297965733704631</v>
      </c>
      <c r="AW33" s="6">
        <f>IF(P33="","",VLOOKUP(P33,Inflation!$A$2:'Inflation'!$B$21,2))</f>
        <v>105.935</v>
      </c>
      <c r="AX33" s="6">
        <f>IF(Q33="","",Q33*(Inflation!$B$2/AW33))</f>
        <v>-4.5191862934818516</v>
      </c>
      <c r="AY33" s="6">
        <f>IF(R33="","",R33*(Inflation!$B$2/AW33))</f>
        <v>-2.2595931467409258</v>
      </c>
      <c r="AZ33" s="6">
        <f>IF(S33="","",S33*(Inflation!$B$2/AW33))</f>
        <v>-6.0255817246424694</v>
      </c>
      <c r="BA33" s="6">
        <f>IF(T33="","",VLOOKUP(T33,Inflation!$A$2:'Inflation'!$B$21,2))</f>
        <v>105.935</v>
      </c>
      <c r="BB33" s="6">
        <f>IF(U33="","",U33*(Inflation!$B$2/BA33))</f>
        <v>-3.0127908623212347</v>
      </c>
      <c r="BC33" s="6">
        <f>IF(V33="","",V33*(Inflation!$B$2/BA33))</f>
        <v>-1.5063954311606174</v>
      </c>
      <c r="BD33" s="6">
        <f>IF(W33="","",W33*(Inflation!$B$2/BA33))</f>
        <v>-4.5191862934818516</v>
      </c>
      <c r="BE33" s="6" t="str">
        <f>IF(X33="","",VLOOKUP(X33,Inflation!$A$2:'Inflation'!$B$21,2))</f>
        <v/>
      </c>
      <c r="BF33" s="6" t="str">
        <f>IF(Y33="","",Y33*(Inflation!$B$2/BE33))</f>
        <v/>
      </c>
      <c r="BG33" s="6" t="str">
        <f>IF(Z33="","",Z33*(Inflation!$B$2/BE33))</f>
        <v/>
      </c>
      <c r="BH33" s="6" t="str">
        <f>IF(AA33="","",AA33*(Inflation!$B$2/BE33))</f>
        <v/>
      </c>
      <c r="BI33" s="6" t="str">
        <f>IF(AB33="","",VLOOKUP(AB33,Inflation!$A$2:'Inflation'!$B$21,2))</f>
        <v/>
      </c>
      <c r="BJ33" s="6" t="str">
        <f>IF(AC33="","",AC33*(Inflation!$B$2/BI33))</f>
        <v/>
      </c>
      <c r="BK33" s="6" t="str">
        <f>IF(AD33="","",AD33*(Inflation!$B$2/BI33))</f>
        <v/>
      </c>
      <c r="BL33" s="6" t="str">
        <f>IF(AE33="","",AE33*(Inflation!$B$2/BI33))</f>
        <v/>
      </c>
      <c r="BM33" s="6" t="str">
        <f>IF(AF33="","",VLOOKUP(AF33,Inflation!$A$2:'Inflation'!$B$21,2))</f>
        <v/>
      </c>
      <c r="BN33" s="6" t="str">
        <f>IF(AG33="","",AG33*(Inflation!$B$2/BM33))</f>
        <v/>
      </c>
      <c r="BO33" s="6" t="str">
        <f>IF(AH33="","",AH33*(Inflation!$B$2/BM33))</f>
        <v/>
      </c>
      <c r="BP33" s="6" t="str">
        <f>IF(AI33="","",AI33*(Inflation!$B$2/BM33))</f>
        <v/>
      </c>
      <c r="BQ33" s="6" t="str">
        <f>IF(AJ33="","",VLOOKUP(AJ33,Inflation!$A$2:'Inflation'!$B$21,2))</f>
        <v/>
      </c>
      <c r="BR33" s="6" t="str">
        <f>IF(AK33="","",AK33*(Inflation!$B$2/BQ33))</f>
        <v/>
      </c>
      <c r="BS33" s="6" t="str">
        <f>IF(AL33="","",AL33*(Inflation!$B$2/BQ33))</f>
        <v/>
      </c>
      <c r="BT33" s="6" t="str">
        <f>IF(AM33="","",AM33*(Inflation!$B$2/BQ33))</f>
        <v/>
      </c>
      <c r="BV33" s="6">
        <f>IF(AP33="","",AP33*(Inflation!$B$17/Inflation!$B$2))</f>
        <v>-11.999999999999998</v>
      </c>
      <c r="BW33" s="6">
        <f>IF(AQ33="","",AQ33*(Inflation!$B$17/Inflation!$B$2))</f>
        <v>-5.9999999999999991</v>
      </c>
      <c r="BX33" s="6">
        <f>IF(AR33="","",AR33*(Inflation!$B$17/Inflation!$B$2))</f>
        <v>-18.999999999999996</v>
      </c>
      <c r="BY33" s="6">
        <f>IF(AS33="","",AS33*(Inflation!$B$17/Inflation!$B$2))</f>
        <v>140.64700119062539</v>
      </c>
      <c r="BZ33" s="6">
        <f>IF(AT33="","",AT33*(Inflation!$B$17/Inflation!$B$2))</f>
        <v>-9</v>
      </c>
      <c r="CA33" s="6">
        <f>IF(AU33="","",AU33*(Inflation!$B$17/Inflation!$B$2))</f>
        <v>-5</v>
      </c>
      <c r="CB33" s="6">
        <f>IF(AV33="","",AV33*(Inflation!$B$17/Inflation!$B$2))</f>
        <v>-15</v>
      </c>
      <c r="CC33" s="6">
        <f>IF(AW33="","",AW33*(Inflation!$B$17/Inflation!$B$2))</f>
        <v>140.64700119062539</v>
      </c>
      <c r="CD33" s="6">
        <f>IF(AX33="","",AX33*(Inflation!$B$17/Inflation!$B$2))</f>
        <v>-5.9999999999999991</v>
      </c>
      <c r="CE33" s="6">
        <f>IF(AY33="","",AY33*(Inflation!$B$17/Inflation!$B$2))</f>
        <v>-2.9999999999999996</v>
      </c>
      <c r="CF33" s="6">
        <f>IF(AZ33="","",AZ33*(Inflation!$B$17/Inflation!$B$2))</f>
        <v>-7.9999999999999991</v>
      </c>
      <c r="CG33" s="6">
        <f>IF(BA33="","",BA33*(Inflation!$B$17/Inflation!$B$2))</f>
        <v>140.64700119062539</v>
      </c>
      <c r="CH33" s="6">
        <f>IF(BB33="","",BB33*(Inflation!$B$17/Inflation!$B$2))</f>
        <v>-3.9999999999999996</v>
      </c>
      <c r="CI33" s="6">
        <f>IF(BC33="","",BC33*(Inflation!$B$17/Inflation!$B$2))</f>
        <v>-1.9999999999999998</v>
      </c>
      <c r="CJ33" s="6">
        <f>IF(BD33="","",BD33*(Inflation!$B$17/Inflation!$B$2))</f>
        <v>-5.9999999999999991</v>
      </c>
      <c r="CK33" s="6" t="str">
        <f>IF(BE33="","",BE33*(Inflation!$B$17/Inflation!$B$2))</f>
        <v/>
      </c>
      <c r="CL33" s="6" t="str">
        <f>IF(BF33="","",BF33*(Inflation!$B$17/Inflation!$B$2))</f>
        <v/>
      </c>
      <c r="CM33" s="6" t="str">
        <f>IF(BG33="","",BG33*(Inflation!$B$17/Inflation!$B$2))</f>
        <v/>
      </c>
      <c r="CN33" s="6" t="str">
        <f>IF(BH33="","",BH33*(Inflation!$B$17/Inflation!$B$2))</f>
        <v/>
      </c>
      <c r="CO33" s="6" t="str">
        <f>IF(BI33="","",BI33*(Inflation!$B$17/Inflation!$B$2))</f>
        <v/>
      </c>
      <c r="CP33" s="6" t="str">
        <f>IF(BJ33="","",BJ33*(Inflation!$B$17/Inflation!$B$2))</f>
        <v/>
      </c>
      <c r="CQ33" s="6" t="str">
        <f>IF(BK33="","",BK33*(Inflation!$B$17/Inflation!$B$2))</f>
        <v/>
      </c>
      <c r="CR33" s="6" t="str">
        <f>IF(BL33="","",BL33*(Inflation!$B$17/Inflation!$B$2))</f>
        <v/>
      </c>
      <c r="CS33" s="6" t="str">
        <f>IF(BM33="","",BM33*(Inflation!$B$17/Inflation!$B$2))</f>
        <v/>
      </c>
      <c r="CT33" s="6" t="str">
        <f>IF(BN33="","",BN33*(Inflation!$B$17/Inflation!$B$2))</f>
        <v/>
      </c>
      <c r="CU33" s="6" t="str">
        <f>IF(BO33="","",BO33*(Inflation!$B$17/Inflation!$B$2))</f>
        <v/>
      </c>
      <c r="CV33" s="6" t="str">
        <f>IF(BP33="","",BP33*(Inflation!$B$17/Inflation!$B$2))</f>
        <v/>
      </c>
      <c r="CW33" s="6" t="str">
        <f>IF(BQ33="","",BQ33*(Inflation!$B$17/Inflation!$B$2))</f>
        <v/>
      </c>
      <c r="CX33" s="6" t="str">
        <f>IF(BR33="","",BR33*(Inflation!$B$17/Inflation!$B$2))</f>
        <v/>
      </c>
      <c r="CY33" s="6" t="str">
        <f>IF(BS33="","",BS33*(Inflation!$B$17/Inflation!$B$2))</f>
        <v/>
      </c>
      <c r="CZ33" s="6" t="str">
        <f>IF(BT33="","",BT33*(Inflation!$B$17/Inflation!$B$2))</f>
        <v/>
      </c>
    </row>
    <row r="34" spans="1:104" ht="39" x14ac:dyDescent="0.25">
      <c r="A34" s="3" t="s">
        <v>37</v>
      </c>
      <c r="B34" s="3" t="s">
        <v>121</v>
      </c>
      <c r="C34" s="3" t="s">
        <v>83</v>
      </c>
      <c r="D34" s="9" t="s">
        <v>137</v>
      </c>
      <c r="E34" s="9" t="s">
        <v>211</v>
      </c>
      <c r="F34" s="63" t="s">
        <v>403</v>
      </c>
      <c r="G34" s="65" t="s">
        <v>432</v>
      </c>
      <c r="H34" s="69">
        <v>2013</v>
      </c>
      <c r="I34" s="7">
        <v>368.3</v>
      </c>
      <c r="J34" s="7">
        <v>304</v>
      </c>
      <c r="K34" s="7">
        <v>336</v>
      </c>
      <c r="L34" s="69">
        <v>2013</v>
      </c>
      <c r="M34" s="7">
        <v>368.3</v>
      </c>
      <c r="N34" s="7">
        <v>304</v>
      </c>
      <c r="O34" s="7">
        <v>336</v>
      </c>
      <c r="P34" s="6"/>
      <c r="Q34" s="6"/>
      <c r="R34" s="6"/>
      <c r="S34" s="6"/>
      <c r="T34" s="6"/>
      <c r="U34" s="6"/>
      <c r="V34" s="6"/>
      <c r="W34" s="6"/>
      <c r="X34" s="6"/>
      <c r="Y34" s="6"/>
      <c r="Z34" s="6"/>
      <c r="AA34" s="6"/>
      <c r="AB34" s="6"/>
      <c r="AC34" s="6"/>
      <c r="AD34" s="6"/>
      <c r="AE34" s="6"/>
      <c r="AF34" s="6"/>
      <c r="AG34" s="6"/>
      <c r="AH34" s="6"/>
      <c r="AI34" s="6"/>
      <c r="AJ34" s="6"/>
      <c r="AK34" s="6"/>
      <c r="AL34" s="6"/>
      <c r="AM34" s="6"/>
      <c r="AO34" s="6">
        <f>IF(H34="","",VLOOKUP(H34,Inflation!$A$2:'Inflation'!$B$21,2))</f>
        <v>101.755</v>
      </c>
      <c r="AP34" s="6">
        <f>IF(I34="","",I34*(Inflation!$B$2/AO34))</f>
        <v>288.79816225246918</v>
      </c>
      <c r="AQ34" s="6">
        <f>IF(J34="","",J34*(Inflation!$B$2/AO34))</f>
        <v>238.37806495995287</v>
      </c>
      <c r="AR34" s="6">
        <f>IF(K34="","",K34*(Inflation!$B$2/AO34))</f>
        <v>263.47049285047422</v>
      </c>
      <c r="AS34" s="6">
        <f>IF(L34="","",VLOOKUP(L34,Inflation!$A$2:'Inflation'!$B$21,2))</f>
        <v>101.755</v>
      </c>
      <c r="AT34" s="6">
        <f>IF(M34="","",M34*(Inflation!$B$2/AS34))</f>
        <v>288.79816225246918</v>
      </c>
      <c r="AU34" s="6">
        <f>IF(N34="","",N34*(Inflation!$B$2/AS34))</f>
        <v>238.37806495995287</v>
      </c>
      <c r="AV34" s="6">
        <f>IF(O34="","",O34*(Inflation!$B$2/AS34))</f>
        <v>263.47049285047422</v>
      </c>
      <c r="AW34" s="6" t="str">
        <f>IF(P34="","",VLOOKUP(P34,Inflation!$A$2:'Inflation'!$B$21,2))</f>
        <v/>
      </c>
      <c r="AX34" s="6" t="str">
        <f>IF(Q34="","",Q34*(Inflation!$B$2/AW34))</f>
        <v/>
      </c>
      <c r="AY34" s="6" t="str">
        <f>IF(R34="","",R34*(Inflation!$B$2/AW34))</f>
        <v/>
      </c>
      <c r="AZ34" s="6" t="str">
        <f>IF(S34="","",S34*(Inflation!$B$2/AW34))</f>
        <v/>
      </c>
      <c r="BA34" s="6" t="str">
        <f>IF(T34="","",VLOOKUP(T34,Inflation!$A$2:'Inflation'!$B$21,2))</f>
        <v/>
      </c>
      <c r="BB34" s="6" t="str">
        <f>IF(U34="","",U34*(Inflation!$B$2/BA34))</f>
        <v/>
      </c>
      <c r="BC34" s="6" t="str">
        <f>IF(V34="","",V34*(Inflation!$B$2/BA34))</f>
        <v/>
      </c>
      <c r="BD34" s="6" t="str">
        <f>IF(W34="","",W34*(Inflation!$B$2/BA34))</f>
        <v/>
      </c>
      <c r="BE34" s="6" t="str">
        <f>IF(X34="","",VLOOKUP(X34,Inflation!$A$2:'Inflation'!$B$21,2))</f>
        <v/>
      </c>
      <c r="BF34" s="6" t="str">
        <f>IF(Y34="","",Y34*(Inflation!$B$2/BE34))</f>
        <v/>
      </c>
      <c r="BG34" s="6" t="str">
        <f>IF(Z34="","",Z34*(Inflation!$B$2/BE34))</f>
        <v/>
      </c>
      <c r="BH34" s="6" t="str">
        <f>IF(AA34="","",AA34*(Inflation!$B$2/BE34))</f>
        <v/>
      </c>
      <c r="BI34" s="6" t="str">
        <f>IF(AB34="","",VLOOKUP(AB34,Inflation!$A$2:'Inflation'!$B$21,2))</f>
        <v/>
      </c>
      <c r="BJ34" s="6" t="str">
        <f>IF(AC34="","",AC34*(Inflation!$B$2/BI34))</f>
        <v/>
      </c>
      <c r="BK34" s="6" t="str">
        <f>IF(AD34="","",AD34*(Inflation!$B$2/BI34))</f>
        <v/>
      </c>
      <c r="BL34" s="6" t="str">
        <f>IF(AE34="","",AE34*(Inflation!$B$2/BI34))</f>
        <v/>
      </c>
      <c r="BM34" s="6" t="str">
        <f>IF(AF34="","",VLOOKUP(AF34,Inflation!$A$2:'Inflation'!$B$21,2))</f>
        <v/>
      </c>
      <c r="BN34" s="6" t="str">
        <f>IF(AG34="","",AG34*(Inflation!$B$2/BM34))</f>
        <v/>
      </c>
      <c r="BO34" s="6" t="str">
        <f>IF(AH34="","",AH34*(Inflation!$B$2/BM34))</f>
        <v/>
      </c>
      <c r="BP34" s="6" t="str">
        <f>IF(AI34="","",AI34*(Inflation!$B$2/BM34))</f>
        <v/>
      </c>
      <c r="BQ34" s="6" t="str">
        <f>IF(AJ34="","",VLOOKUP(AJ34,Inflation!$A$2:'Inflation'!$B$21,2))</f>
        <v/>
      </c>
      <c r="BR34" s="6" t="str">
        <f>IF(AK34="","",AK34*(Inflation!$B$2/BQ34))</f>
        <v/>
      </c>
      <c r="BS34" s="6" t="str">
        <f>IF(AL34="","",AL34*(Inflation!$B$2/BQ34))</f>
        <v/>
      </c>
      <c r="BT34" s="6" t="str">
        <f>IF(AM34="","",AM34*(Inflation!$B$2/BQ34))</f>
        <v/>
      </c>
      <c r="BV34" s="6">
        <f>IF(AP34="","",AP34*(Inflation!$B$17/Inflation!$B$2))</f>
        <v>383.42941870178367</v>
      </c>
      <c r="BW34" s="6">
        <f>IF(AQ34="","",AQ34*(Inflation!$B$17/Inflation!$B$2))</f>
        <v>316.4880349859958</v>
      </c>
      <c r="BX34" s="6">
        <f>IF(AR34="","",AR34*(Inflation!$B$17/Inflation!$B$2))</f>
        <v>349.80256498452167</v>
      </c>
      <c r="BY34" s="6">
        <f>IF(AS34="","",AS34*(Inflation!$B$17/Inflation!$B$2))</f>
        <v>135.0973295525755</v>
      </c>
      <c r="BZ34" s="6">
        <f>IF(AT34="","",AT34*(Inflation!$B$17/Inflation!$B$2))</f>
        <v>383.42941870178367</v>
      </c>
      <c r="CA34" s="6">
        <f>IF(AU34="","",AU34*(Inflation!$B$17/Inflation!$B$2))</f>
        <v>316.4880349859958</v>
      </c>
      <c r="CB34" s="6">
        <f>IF(AV34="","",AV34*(Inflation!$B$17/Inflation!$B$2))</f>
        <v>349.80256498452167</v>
      </c>
      <c r="CC34" s="6" t="str">
        <f>IF(AW34="","",AW34*(Inflation!$B$17/Inflation!$B$2))</f>
        <v/>
      </c>
      <c r="CD34" s="6" t="str">
        <f>IF(AX34="","",AX34*(Inflation!$B$17/Inflation!$B$2))</f>
        <v/>
      </c>
      <c r="CE34" s="6" t="str">
        <f>IF(AY34="","",AY34*(Inflation!$B$17/Inflation!$B$2))</f>
        <v/>
      </c>
      <c r="CF34" s="6" t="str">
        <f>IF(AZ34="","",AZ34*(Inflation!$B$17/Inflation!$B$2))</f>
        <v/>
      </c>
      <c r="CG34" s="6" t="str">
        <f>IF(BA34="","",BA34*(Inflation!$B$17/Inflation!$B$2))</f>
        <v/>
      </c>
      <c r="CH34" s="6" t="str">
        <f>IF(BB34="","",BB34*(Inflation!$B$17/Inflation!$B$2))</f>
        <v/>
      </c>
      <c r="CI34" s="6" t="str">
        <f>IF(BC34="","",BC34*(Inflation!$B$17/Inflation!$B$2))</f>
        <v/>
      </c>
      <c r="CJ34" s="6" t="str">
        <f>IF(BD34="","",BD34*(Inflation!$B$17/Inflation!$B$2))</f>
        <v/>
      </c>
      <c r="CK34" s="6" t="str">
        <f>IF(BE34="","",BE34*(Inflation!$B$17/Inflation!$B$2))</f>
        <v/>
      </c>
      <c r="CL34" s="6" t="str">
        <f>IF(BF34="","",BF34*(Inflation!$B$17/Inflation!$B$2))</f>
        <v/>
      </c>
      <c r="CM34" s="6" t="str">
        <f>IF(BG34="","",BG34*(Inflation!$B$17/Inflation!$B$2))</f>
        <v/>
      </c>
      <c r="CN34" s="6" t="str">
        <f>IF(BH34="","",BH34*(Inflation!$B$17/Inflation!$B$2))</f>
        <v/>
      </c>
      <c r="CO34" s="6" t="str">
        <f>IF(BI34="","",BI34*(Inflation!$B$17/Inflation!$B$2))</f>
        <v/>
      </c>
      <c r="CP34" s="6" t="str">
        <f>IF(BJ34="","",BJ34*(Inflation!$B$17/Inflation!$B$2))</f>
        <v/>
      </c>
      <c r="CQ34" s="6" t="str">
        <f>IF(BK34="","",BK34*(Inflation!$B$17/Inflation!$B$2))</f>
        <v/>
      </c>
      <c r="CR34" s="6" t="str">
        <f>IF(BL34="","",BL34*(Inflation!$B$17/Inflation!$B$2))</f>
        <v/>
      </c>
      <c r="CS34" s="6" t="str">
        <f>IF(BM34="","",BM34*(Inflation!$B$17/Inflation!$B$2))</f>
        <v/>
      </c>
      <c r="CT34" s="6" t="str">
        <f>IF(BN34="","",BN34*(Inflation!$B$17/Inflation!$B$2))</f>
        <v/>
      </c>
      <c r="CU34" s="6" t="str">
        <f>IF(BO34="","",BO34*(Inflation!$B$17/Inflation!$B$2))</f>
        <v/>
      </c>
      <c r="CV34" s="6" t="str">
        <f>IF(BP34="","",BP34*(Inflation!$B$17/Inflation!$B$2))</f>
        <v/>
      </c>
      <c r="CW34" s="6" t="str">
        <f>IF(BQ34="","",BQ34*(Inflation!$B$17/Inflation!$B$2))</f>
        <v/>
      </c>
      <c r="CX34" s="6" t="str">
        <f>IF(BR34="","",BR34*(Inflation!$B$17/Inflation!$B$2))</f>
        <v/>
      </c>
      <c r="CY34" s="6" t="str">
        <f>IF(BS34="","",BS34*(Inflation!$B$17/Inflation!$B$2))</f>
        <v/>
      </c>
      <c r="CZ34" s="6" t="str">
        <f>IF(BT34="","",BT34*(Inflation!$B$17/Inflation!$B$2))</f>
        <v/>
      </c>
    </row>
    <row r="35" spans="1:104" ht="61.5" customHeight="1" x14ac:dyDescent="0.25">
      <c r="A35" s="3" t="s">
        <v>37</v>
      </c>
      <c r="B35" s="3" t="s">
        <v>59</v>
      </c>
      <c r="C35" s="3" t="s">
        <v>120</v>
      </c>
      <c r="D35" s="9" t="s">
        <v>36</v>
      </c>
      <c r="E35" s="9" t="s">
        <v>307</v>
      </c>
      <c r="F35" s="63" t="s">
        <v>404</v>
      </c>
      <c r="G35" s="63" t="s">
        <v>433</v>
      </c>
      <c r="H35" s="69">
        <v>2012</v>
      </c>
      <c r="I35" s="6"/>
      <c r="J35" s="7">
        <v>209</v>
      </c>
      <c r="K35" s="7">
        <v>403</v>
      </c>
      <c r="L35" s="69">
        <v>2012</v>
      </c>
      <c r="M35" s="6"/>
      <c r="N35" s="7">
        <v>209</v>
      </c>
      <c r="O35" s="7">
        <v>403</v>
      </c>
      <c r="P35" s="69">
        <v>2012</v>
      </c>
      <c r="Q35" s="6"/>
      <c r="R35" s="7">
        <v>114</v>
      </c>
      <c r="S35" s="7">
        <v>279</v>
      </c>
      <c r="T35" s="69">
        <v>2012</v>
      </c>
      <c r="U35" s="6"/>
      <c r="V35" s="7">
        <v>110</v>
      </c>
      <c r="W35" s="7">
        <v>275</v>
      </c>
      <c r="X35" s="69">
        <v>2012</v>
      </c>
      <c r="Y35" s="6"/>
      <c r="Z35" s="7"/>
      <c r="AA35" s="7"/>
      <c r="AB35" s="6"/>
      <c r="AC35" s="6"/>
      <c r="AD35" s="7"/>
      <c r="AE35" s="7"/>
      <c r="AF35" s="6"/>
      <c r="AG35" s="6"/>
      <c r="AH35" s="6"/>
      <c r="AI35" s="6"/>
      <c r="AJ35" s="6"/>
      <c r="AK35" s="6"/>
      <c r="AL35" s="6"/>
      <c r="AM35" s="6"/>
      <c r="AO35" s="6">
        <f>IF(H35="","",VLOOKUP(H35,Inflation!$A$2:'Inflation'!$B$21,2))</f>
        <v>100</v>
      </c>
      <c r="AP35" s="6" t="str">
        <f>IF(I35="","",I35*(Inflation!$B$2/AO35))</f>
        <v/>
      </c>
      <c r="AQ35" s="6">
        <f>IF(J35="","",J35*(Inflation!$B$2/AO35))</f>
        <v>166.7611</v>
      </c>
      <c r="AR35" s="6">
        <f>IF(K35="","",K35*(Inflation!$B$2/AO35))</f>
        <v>321.55370000000005</v>
      </c>
      <c r="AS35" s="6">
        <f>IF(L35="","",VLOOKUP(L35,Inflation!$A$2:'Inflation'!$B$21,2))</f>
        <v>100</v>
      </c>
      <c r="AT35" s="6" t="str">
        <f>IF(M35="","",M35*(Inflation!$B$2/AS35))</f>
        <v/>
      </c>
      <c r="AU35" s="6">
        <f>IF(N35="","",N35*(Inflation!$B$2/AS35))</f>
        <v>166.7611</v>
      </c>
      <c r="AV35" s="6">
        <f>IF(O35="","",O35*(Inflation!$B$2/AS35))</f>
        <v>321.55370000000005</v>
      </c>
      <c r="AW35" s="6">
        <f>IF(P35="","",VLOOKUP(P35,Inflation!$A$2:'Inflation'!$B$21,2))</f>
        <v>100</v>
      </c>
      <c r="AX35" s="6" t="str">
        <f>IF(Q35="","",Q35*(Inflation!$B$2/AW35))</f>
        <v/>
      </c>
      <c r="AY35" s="6">
        <f>IF(R35="","",R35*(Inflation!$B$2/AW35))</f>
        <v>90.960599999999999</v>
      </c>
      <c r="AZ35" s="6">
        <f>IF(S35="","",S35*(Inflation!$B$2/AW35))</f>
        <v>222.61410000000001</v>
      </c>
      <c r="BA35" s="6">
        <f>IF(T35="","",VLOOKUP(T35,Inflation!$A$2:'Inflation'!$B$21,2))</f>
        <v>100</v>
      </c>
      <c r="BB35" s="6" t="str">
        <f>IF(U35="","",U35*(Inflation!$B$2/BA35))</f>
        <v/>
      </c>
      <c r="BC35" s="6">
        <f>IF(V35="","",V35*(Inflation!$B$2/BA35))</f>
        <v>87.769000000000005</v>
      </c>
      <c r="BD35" s="6">
        <f>IF(W35="","",W35*(Inflation!$B$2/BA35))</f>
        <v>219.42250000000001</v>
      </c>
      <c r="BE35" s="6">
        <f>IF(X35="","",VLOOKUP(X35,Inflation!$A$2:'Inflation'!$B$21,2))</f>
        <v>100</v>
      </c>
      <c r="BF35" s="6" t="str">
        <f>IF(Y35="","",Y35*(Inflation!$B$2/BE35))</f>
        <v/>
      </c>
      <c r="BG35" s="6" t="str">
        <f>IF(Z35="","",Z35*(Inflation!$B$2/BE35))</f>
        <v/>
      </c>
      <c r="BH35" s="6" t="str">
        <f>IF(AA35="","",AA35*(Inflation!$B$2/BE35))</f>
        <v/>
      </c>
      <c r="BI35" s="6" t="str">
        <f>IF(AB35="","",VLOOKUP(AB35,Inflation!$A$2:'Inflation'!$B$21,2))</f>
        <v/>
      </c>
      <c r="BJ35" s="6" t="str">
        <f>IF(AC35="","",AC35*(Inflation!$B$2/BI35))</f>
        <v/>
      </c>
      <c r="BK35" s="6" t="str">
        <f>IF(AD35="","",AD35*(Inflation!$B$2/BI35))</f>
        <v/>
      </c>
      <c r="BL35" s="6" t="str">
        <f>IF(AE35="","",AE35*(Inflation!$B$2/BI35))</f>
        <v/>
      </c>
      <c r="BM35" s="6" t="str">
        <f>IF(AF35="","",VLOOKUP(AF35,Inflation!$A$2:'Inflation'!$B$21,2))</f>
        <v/>
      </c>
      <c r="BN35" s="6" t="str">
        <f>IF(AG35="","",AG35*(Inflation!$B$2/BM35))</f>
        <v/>
      </c>
      <c r="BO35" s="6" t="str">
        <f>IF(AH35="","",AH35*(Inflation!$B$2/BM35))</f>
        <v/>
      </c>
      <c r="BP35" s="6" t="str">
        <f>IF(AI35="","",AI35*(Inflation!$B$2/BM35))</f>
        <v/>
      </c>
      <c r="BQ35" s="6" t="str">
        <f>IF(AJ35="","",VLOOKUP(AJ35,Inflation!$A$2:'Inflation'!$B$21,2))</f>
        <v/>
      </c>
      <c r="BR35" s="6" t="str">
        <f>IF(AK35="","",AK35*(Inflation!$B$2/BQ35))</f>
        <v/>
      </c>
      <c r="BS35" s="6" t="str">
        <f>IF(AL35="","",AL35*(Inflation!$B$2/BQ35))</f>
        <v/>
      </c>
      <c r="BT35" s="6" t="str">
        <f>IF(AM35="","",AM35*(Inflation!$B$2/BQ35))</f>
        <v/>
      </c>
      <c r="BV35" s="6" t="str">
        <f>IF(AP35="","",AP35*(Inflation!$B$17/Inflation!$B$2))</f>
        <v/>
      </c>
      <c r="BW35" s="6">
        <f>IF(AQ35="","",AQ35*(Inflation!$B$17/Inflation!$B$2))</f>
        <v>221.40414999999999</v>
      </c>
      <c r="BX35" s="6">
        <f>IF(AR35="","",AR35*(Inflation!$B$17/Inflation!$B$2))</f>
        <v>426.91805000000005</v>
      </c>
      <c r="BY35" s="6">
        <f>IF(AS35="","",AS35*(Inflation!$B$17/Inflation!$B$2))</f>
        <v>132.76726406817895</v>
      </c>
      <c r="BZ35" s="6" t="str">
        <f>IF(AT35="","",AT35*(Inflation!$B$17/Inflation!$B$2))</f>
        <v/>
      </c>
      <c r="CA35" s="6">
        <f>IF(AU35="","",AU35*(Inflation!$B$17/Inflation!$B$2))</f>
        <v>221.40414999999999</v>
      </c>
      <c r="CB35" s="6">
        <f>IF(AV35="","",AV35*(Inflation!$B$17/Inflation!$B$2))</f>
        <v>426.91805000000005</v>
      </c>
      <c r="CC35" s="6">
        <f>IF(AW35="","",AW35*(Inflation!$B$17/Inflation!$B$2))</f>
        <v>132.76726406817895</v>
      </c>
      <c r="CD35" s="6" t="str">
        <f>IF(AX35="","",AX35*(Inflation!$B$17/Inflation!$B$2))</f>
        <v/>
      </c>
      <c r="CE35" s="6">
        <f>IF(AY35="","",AY35*(Inflation!$B$17/Inflation!$B$2))</f>
        <v>120.76589999999999</v>
      </c>
      <c r="CF35" s="6">
        <f>IF(AZ35="","",AZ35*(Inflation!$B$17/Inflation!$B$2))</f>
        <v>295.55865</v>
      </c>
      <c r="CG35" s="6">
        <f>IF(BA35="","",BA35*(Inflation!$B$17/Inflation!$B$2))</f>
        <v>132.76726406817895</v>
      </c>
      <c r="CH35" s="6" t="str">
        <f>IF(BB35="","",BB35*(Inflation!$B$17/Inflation!$B$2))</f>
        <v/>
      </c>
      <c r="CI35" s="6">
        <f>IF(BC35="","",BC35*(Inflation!$B$17/Inflation!$B$2))</f>
        <v>116.52849999999999</v>
      </c>
      <c r="CJ35" s="6">
        <f>IF(BD35="","",BD35*(Inflation!$B$17/Inflation!$B$2))</f>
        <v>291.32125000000002</v>
      </c>
      <c r="CK35" s="6">
        <f>IF(BE35="","",BE35*(Inflation!$B$17/Inflation!$B$2))</f>
        <v>132.76726406817895</v>
      </c>
      <c r="CL35" s="6" t="str">
        <f>IF(BF35="","",BF35*(Inflation!$B$17/Inflation!$B$2))</f>
        <v/>
      </c>
      <c r="CM35" s="6" t="str">
        <f>IF(BG35="","",BG35*(Inflation!$B$17/Inflation!$B$2))</f>
        <v/>
      </c>
      <c r="CN35" s="6" t="str">
        <f>IF(BH35="","",BH35*(Inflation!$B$17/Inflation!$B$2))</f>
        <v/>
      </c>
      <c r="CO35" s="6" t="str">
        <f>IF(BI35="","",BI35*(Inflation!$B$17/Inflation!$B$2))</f>
        <v/>
      </c>
      <c r="CP35" s="6" t="str">
        <f>IF(BJ35="","",BJ35*(Inflation!$B$17/Inflation!$B$2))</f>
        <v/>
      </c>
      <c r="CQ35" s="6" t="str">
        <f>IF(BK35="","",BK35*(Inflation!$B$17/Inflation!$B$2))</f>
        <v/>
      </c>
      <c r="CR35" s="6" t="str">
        <f>IF(BL35="","",BL35*(Inflation!$B$17/Inflation!$B$2))</f>
        <v/>
      </c>
      <c r="CS35" s="6" t="str">
        <f>IF(BM35="","",BM35*(Inflation!$B$17/Inflation!$B$2))</f>
        <v/>
      </c>
      <c r="CT35" s="6" t="str">
        <f>IF(BN35="","",BN35*(Inflation!$B$17/Inflation!$B$2))</f>
        <v/>
      </c>
      <c r="CU35" s="6" t="str">
        <f>IF(BO35="","",BO35*(Inflation!$B$17/Inflation!$B$2))</f>
        <v/>
      </c>
      <c r="CV35" s="6" t="str">
        <f>IF(BP35="","",BP35*(Inflation!$B$17/Inflation!$B$2))</f>
        <v/>
      </c>
      <c r="CW35" s="6" t="str">
        <f>IF(BQ35="","",BQ35*(Inflation!$B$17/Inflation!$B$2))</f>
        <v/>
      </c>
      <c r="CX35" s="6" t="str">
        <f>IF(BR35="","",BR35*(Inflation!$B$17/Inflation!$B$2))</f>
        <v/>
      </c>
      <c r="CY35" s="6" t="str">
        <f>IF(BS35="","",BS35*(Inflation!$B$17/Inflation!$B$2))</f>
        <v/>
      </c>
      <c r="CZ35" s="6" t="str">
        <f>IF(BT35="","",BT35*(Inflation!$B$17/Inflation!$B$2))</f>
        <v/>
      </c>
    </row>
    <row r="36" spans="1:104" ht="182" x14ac:dyDescent="0.25">
      <c r="A36" s="3" t="s">
        <v>28</v>
      </c>
      <c r="B36" s="3" t="s">
        <v>78</v>
      </c>
      <c r="C36" s="3" t="s">
        <v>179</v>
      </c>
      <c r="D36" s="9" t="s">
        <v>44</v>
      </c>
      <c r="E36" s="9" t="s">
        <v>200</v>
      </c>
      <c r="F36" s="63" t="s">
        <v>405</v>
      </c>
      <c r="G36" s="63" t="s">
        <v>481</v>
      </c>
      <c r="H36" s="69">
        <v>2010</v>
      </c>
      <c r="I36" s="6"/>
      <c r="J36" s="7">
        <v>184</v>
      </c>
      <c r="K36" s="7">
        <v>289</v>
      </c>
      <c r="L36" s="69">
        <v>2010</v>
      </c>
      <c r="M36" s="6"/>
      <c r="N36" s="7">
        <v>184</v>
      </c>
      <c r="O36" s="7">
        <v>289</v>
      </c>
      <c r="P36" s="69">
        <v>2010</v>
      </c>
      <c r="Q36" s="6"/>
      <c r="R36" s="7">
        <v>91</v>
      </c>
      <c r="S36" s="7">
        <v>304.97800000000001</v>
      </c>
      <c r="T36" s="69">
        <v>2010</v>
      </c>
      <c r="U36" s="6"/>
      <c r="V36" s="7">
        <v>89</v>
      </c>
      <c r="W36" s="7">
        <v>297.02699999999999</v>
      </c>
      <c r="X36" s="6"/>
      <c r="Y36" s="6"/>
      <c r="Z36" s="6"/>
      <c r="AA36" s="6"/>
      <c r="AB36" s="6"/>
      <c r="AC36" s="6"/>
      <c r="AD36" s="6"/>
      <c r="AE36" s="6"/>
      <c r="AF36" s="6"/>
      <c r="AG36" s="6"/>
      <c r="AH36" s="6"/>
      <c r="AI36" s="6"/>
      <c r="AJ36" s="6"/>
      <c r="AK36" s="6"/>
      <c r="AL36" s="6"/>
      <c r="AM36" s="6"/>
      <c r="AO36" s="6">
        <f>IF(H36="","",VLOOKUP(H36,Inflation!$A$2:'Inflation'!$B$21,2))</f>
        <v>96.111000000000004</v>
      </c>
      <c r="AP36" s="6" t="str">
        <f>IF(I36="","",I36*(Inflation!$B$2/AO36))</f>
        <v/>
      </c>
      <c r="AQ36" s="6">
        <f>IF(J36="","",J36*(Inflation!$B$2/AO36))</f>
        <v>152.75421127654485</v>
      </c>
      <c r="AR36" s="6">
        <f>IF(K36="","",K36*(Inflation!$B$2/AO36))</f>
        <v>239.9237340158775</v>
      </c>
      <c r="AS36" s="6">
        <f>IF(L36="","",VLOOKUP(L36,Inflation!$A$2:'Inflation'!$B$21,2))</f>
        <v>96.111000000000004</v>
      </c>
      <c r="AT36" s="6" t="str">
        <f>IF(M36="","",M36*(Inflation!$B$2/AS36))</f>
        <v/>
      </c>
      <c r="AU36" s="6">
        <f>IF(N36="","",N36*(Inflation!$B$2/AS36))</f>
        <v>152.75421127654485</v>
      </c>
      <c r="AV36" s="6">
        <f>IF(O36="","",O36*(Inflation!$B$2/AS36))</f>
        <v>239.9237340158775</v>
      </c>
      <c r="AW36" s="6">
        <f>IF(P36="","",VLOOKUP(P36,Inflation!$A$2:'Inflation'!$B$21,2))</f>
        <v>96.111000000000004</v>
      </c>
      <c r="AX36" s="6" t="str">
        <f>IF(Q36="","",Q36*(Inflation!$B$2/AW36))</f>
        <v/>
      </c>
      <c r="AY36" s="6">
        <f>IF(R36="","",R36*(Inflation!$B$2/AW36))</f>
        <v>75.546919707421637</v>
      </c>
      <c r="AZ36" s="6">
        <f>IF(S36="","",S36*(Inflation!$B$2/AW36))</f>
        <v>253.18844481901138</v>
      </c>
      <c r="BA36" s="6">
        <f>IF(T36="","",VLOOKUP(T36,Inflation!$A$2:'Inflation'!$B$21,2))</f>
        <v>96.111000000000004</v>
      </c>
      <c r="BB36" s="6" t="str">
        <f>IF(U36="","",U36*(Inflation!$B$2/BA36))</f>
        <v/>
      </c>
      <c r="BC36" s="6">
        <f>IF(V36="","",V36*(Inflation!$B$2/BA36))</f>
        <v>73.88654784572006</v>
      </c>
      <c r="BD36" s="6">
        <f>IF(W36="","",W36*(Inflation!$B$2/BA36))</f>
        <v>246.58763648281675</v>
      </c>
      <c r="BE36" s="6" t="str">
        <f>IF(X36="","",VLOOKUP(X36,Inflation!$A$2:'Inflation'!$B$21,2))</f>
        <v/>
      </c>
      <c r="BF36" s="6" t="str">
        <f>IF(Y36="","",Y36*(Inflation!$B$2/BE36))</f>
        <v/>
      </c>
      <c r="BG36" s="6" t="str">
        <f>IF(Z36="","",Z36*(Inflation!$B$2/BE36))</f>
        <v/>
      </c>
      <c r="BH36" s="6" t="str">
        <f>IF(AA36="","",AA36*(Inflation!$B$2/BE36))</f>
        <v/>
      </c>
      <c r="BI36" s="6" t="str">
        <f>IF(AB36="","",VLOOKUP(AB36,Inflation!$A$2:'Inflation'!$B$21,2))</f>
        <v/>
      </c>
      <c r="BJ36" s="6" t="str">
        <f>IF(AC36="","",AC36*(Inflation!$B$2/BI36))</f>
        <v/>
      </c>
      <c r="BK36" s="6" t="str">
        <f>IF(AD36="","",AD36*(Inflation!$B$2/BI36))</f>
        <v/>
      </c>
      <c r="BL36" s="6" t="str">
        <f>IF(AE36="","",AE36*(Inflation!$B$2/BI36))</f>
        <v/>
      </c>
      <c r="BM36" s="6" t="str">
        <f>IF(AF36="","",VLOOKUP(AF36,Inflation!$A$2:'Inflation'!$B$21,2))</f>
        <v/>
      </c>
      <c r="BN36" s="6" t="str">
        <f>IF(AG36="","",AG36*(Inflation!$B$2/BM36))</f>
        <v/>
      </c>
      <c r="BO36" s="6" t="str">
        <f>IF(AH36="","",AH36*(Inflation!$B$2/BM36))</f>
        <v/>
      </c>
      <c r="BP36" s="6" t="str">
        <f>IF(AI36="","",AI36*(Inflation!$B$2/BM36))</f>
        <v/>
      </c>
      <c r="BQ36" s="6" t="str">
        <f>IF(AJ36="","",VLOOKUP(AJ36,Inflation!$A$2:'Inflation'!$B$21,2))</f>
        <v/>
      </c>
      <c r="BR36" s="6" t="str">
        <f>IF(AK36="","",AK36*(Inflation!$B$2/BQ36))</f>
        <v/>
      </c>
      <c r="BS36" s="6" t="str">
        <f>IF(AL36="","",AL36*(Inflation!$B$2/BQ36))</f>
        <v/>
      </c>
      <c r="BT36" s="6" t="str">
        <f>IF(AM36="","",AM36*(Inflation!$B$2/BQ36))</f>
        <v/>
      </c>
      <c r="BV36" s="6" t="str">
        <f>IF(AP36="","",AP36*(Inflation!$B$17/Inflation!$B$2))</f>
        <v/>
      </c>
      <c r="BW36" s="6">
        <f>IF(AQ36="","",AQ36*(Inflation!$B$17/Inflation!$B$2))</f>
        <v>202.8075870607943</v>
      </c>
      <c r="BX36" s="6">
        <f>IF(AR36="","",AR36*(Inflation!$B$17/Inflation!$B$2))</f>
        <v>318.54017750309538</v>
      </c>
      <c r="BY36" s="6">
        <f>IF(AS36="","",AS36*(Inflation!$B$17/Inflation!$B$2))</f>
        <v>127.60394516856748</v>
      </c>
      <c r="BZ36" s="6" t="str">
        <f>IF(AT36="","",AT36*(Inflation!$B$17/Inflation!$B$2))</f>
        <v/>
      </c>
      <c r="CA36" s="6">
        <f>IF(AU36="","",AU36*(Inflation!$B$17/Inflation!$B$2))</f>
        <v>202.8075870607943</v>
      </c>
      <c r="CB36" s="6">
        <f>IF(AV36="","",AV36*(Inflation!$B$17/Inflation!$B$2))</f>
        <v>318.54017750309538</v>
      </c>
      <c r="CC36" s="6">
        <f>IF(AW36="","",AW36*(Inflation!$B$17/Inflation!$B$2))</f>
        <v>127.60394516856748</v>
      </c>
      <c r="CD36" s="6" t="str">
        <f>IF(AX36="","",AX36*(Inflation!$B$17/Inflation!$B$2))</f>
        <v/>
      </c>
      <c r="CE36" s="6">
        <f>IF(AY36="","",AY36*(Inflation!$B$17/Inflation!$B$2))</f>
        <v>100.30157838332761</v>
      </c>
      <c r="CF36" s="6">
        <f>IF(AZ36="","",AZ36*(Inflation!$B$17/Inflation!$B$2))</f>
        <v>336.15137112297242</v>
      </c>
      <c r="CG36" s="6">
        <f>IF(BA36="","",BA36*(Inflation!$B$17/Inflation!$B$2))</f>
        <v>127.60394516856748</v>
      </c>
      <c r="CH36" s="6" t="str">
        <f>IF(BB36="","",BB36*(Inflation!$B$17/Inflation!$B$2))</f>
        <v/>
      </c>
      <c r="CI36" s="6">
        <f>IF(BC36="","",BC36*(Inflation!$B$17/Inflation!$B$2))</f>
        <v>98.097148089188536</v>
      </c>
      <c r="CJ36" s="6">
        <f>IF(BD36="","",BD36*(Inflation!$B$17/Inflation!$B$2))</f>
        <v>327.38765848862249</v>
      </c>
      <c r="CK36" s="6" t="str">
        <f>IF(BE36="","",BE36*(Inflation!$B$17/Inflation!$B$2))</f>
        <v/>
      </c>
      <c r="CL36" s="6" t="str">
        <f>IF(BF36="","",BF36*(Inflation!$B$17/Inflation!$B$2))</f>
        <v/>
      </c>
      <c r="CM36" s="6" t="str">
        <f>IF(BG36="","",BG36*(Inflation!$B$17/Inflation!$B$2))</f>
        <v/>
      </c>
      <c r="CN36" s="6" t="str">
        <f>IF(BH36="","",BH36*(Inflation!$B$17/Inflation!$B$2))</f>
        <v/>
      </c>
      <c r="CO36" s="6" t="str">
        <f>IF(BI36="","",BI36*(Inflation!$B$17/Inflation!$B$2))</f>
        <v/>
      </c>
      <c r="CP36" s="6" t="str">
        <f>IF(BJ36="","",BJ36*(Inflation!$B$17/Inflation!$B$2))</f>
        <v/>
      </c>
      <c r="CQ36" s="6" t="str">
        <f>IF(BK36="","",BK36*(Inflation!$B$17/Inflation!$B$2))</f>
        <v/>
      </c>
      <c r="CR36" s="6" t="str">
        <f>IF(BL36="","",BL36*(Inflation!$B$17/Inflation!$B$2))</f>
        <v/>
      </c>
      <c r="CS36" s="6" t="str">
        <f>IF(BM36="","",BM36*(Inflation!$B$17/Inflation!$B$2))</f>
        <v/>
      </c>
      <c r="CT36" s="6" t="str">
        <f>IF(BN36="","",BN36*(Inflation!$B$17/Inflation!$B$2))</f>
        <v/>
      </c>
      <c r="CU36" s="6" t="str">
        <f>IF(BO36="","",BO36*(Inflation!$B$17/Inflation!$B$2))</f>
        <v/>
      </c>
      <c r="CV36" s="6" t="str">
        <f>IF(BP36="","",BP36*(Inflation!$B$17/Inflation!$B$2))</f>
        <v/>
      </c>
      <c r="CW36" s="6" t="str">
        <f>IF(BQ36="","",BQ36*(Inflation!$B$17/Inflation!$B$2))</f>
        <v/>
      </c>
      <c r="CX36" s="6" t="str">
        <f>IF(BR36="","",BR36*(Inflation!$B$17/Inflation!$B$2))</f>
        <v/>
      </c>
      <c r="CY36" s="6" t="str">
        <f>IF(BS36="","",BS36*(Inflation!$B$17/Inflation!$B$2))</f>
        <v/>
      </c>
      <c r="CZ36" s="6" t="str">
        <f>IF(BT36="","",BT36*(Inflation!$B$17/Inflation!$B$2))</f>
        <v/>
      </c>
    </row>
    <row r="37" spans="1:104" ht="26" x14ac:dyDescent="0.25">
      <c r="A37" s="3" t="s">
        <v>28</v>
      </c>
      <c r="B37" s="3" t="s">
        <v>78</v>
      </c>
      <c r="C37" s="3" t="s">
        <v>6</v>
      </c>
      <c r="D37" s="9" t="s">
        <v>135</v>
      </c>
      <c r="F37" s="63" t="s">
        <v>406</v>
      </c>
      <c r="G37" s="63" t="s">
        <v>482</v>
      </c>
      <c r="H37" s="69">
        <v>2015</v>
      </c>
      <c r="I37" s="7">
        <v>249.1</v>
      </c>
      <c r="J37" s="6"/>
      <c r="K37" s="6"/>
      <c r="L37" s="69">
        <v>2015</v>
      </c>
      <c r="M37" s="7">
        <v>560.9</v>
      </c>
      <c r="N37" s="6"/>
      <c r="O37" s="6"/>
      <c r="P37" s="69">
        <v>2015</v>
      </c>
      <c r="Q37" s="7">
        <v>76.599999999999994</v>
      </c>
      <c r="R37" s="6"/>
      <c r="S37" s="6"/>
      <c r="T37" s="69">
        <v>2015</v>
      </c>
      <c r="U37" s="7">
        <v>73.900000000000006</v>
      </c>
      <c r="V37" s="6"/>
      <c r="W37" s="6"/>
      <c r="X37" s="6"/>
      <c r="Y37" s="6"/>
      <c r="Z37" s="6"/>
      <c r="AA37" s="6"/>
      <c r="AB37" s="6"/>
      <c r="AC37" s="6"/>
      <c r="AD37" s="6"/>
      <c r="AE37" s="6"/>
      <c r="AF37" s="6"/>
      <c r="AG37" s="6"/>
      <c r="AH37" s="6"/>
      <c r="AI37" s="6"/>
      <c r="AJ37" s="6"/>
      <c r="AK37" s="6"/>
      <c r="AL37" s="6"/>
      <c r="AM37" s="6"/>
      <c r="AO37" s="6">
        <f>IF(H37="","",VLOOKUP(H37,Inflation!$A$2:'Inflation'!$B$21,2))</f>
        <v>104.789</v>
      </c>
      <c r="AP37" s="6">
        <f>IF(I37="","",I37*(Inflation!$B$2/AO37))</f>
        <v>189.67342946301616</v>
      </c>
      <c r="AQ37" s="6" t="str">
        <f>IF(J37="","",J37*(Inflation!$B$2/AO37))</f>
        <v/>
      </c>
      <c r="AR37" s="6" t="str">
        <f>IF(K37="","",K37*(Inflation!$B$2/AO37))</f>
        <v/>
      </c>
      <c r="AS37" s="6">
        <f>IF(L37="","",VLOOKUP(L37,Inflation!$A$2:'Inflation'!$B$21,2))</f>
        <v>104.789</v>
      </c>
      <c r="AT37" s="6">
        <f>IF(M37="","",M37*(Inflation!$B$2/AS37))</f>
        <v>427.08882611724516</v>
      </c>
      <c r="AU37" s="6" t="str">
        <f>IF(N37="","",N37*(Inflation!$B$2/AS37))</f>
        <v/>
      </c>
      <c r="AV37" s="6" t="str">
        <f>IF(O37="","",O37*(Inflation!$B$2/AS37))</f>
        <v/>
      </c>
      <c r="AW37" s="6">
        <f>IF(P37="","",VLOOKUP(P37,Inflation!$A$2:'Inflation'!$B$21,2))</f>
        <v>104.789</v>
      </c>
      <c r="AX37" s="6">
        <f>IF(Q37="","",Q37*(Inflation!$B$2/AW37))</f>
        <v>58.325912070923472</v>
      </c>
      <c r="AY37" s="6" t="str">
        <f>IF(R37="","",R37*(Inflation!$B$2/AW37))</f>
        <v/>
      </c>
      <c r="AZ37" s="6" t="str">
        <f>IF(S37="","",S37*(Inflation!$B$2/AW37))</f>
        <v/>
      </c>
      <c r="BA37" s="6">
        <f>IF(T37="","",VLOOKUP(T37,Inflation!$A$2:'Inflation'!$B$21,2))</f>
        <v>104.789</v>
      </c>
      <c r="BB37" s="6">
        <f>IF(U37="","",U37*(Inflation!$B$2/BA37))</f>
        <v>56.270037885655945</v>
      </c>
      <c r="BC37" s="6" t="str">
        <f>IF(V37="","",V37*(Inflation!$B$2/BA37))</f>
        <v/>
      </c>
      <c r="BD37" s="6" t="str">
        <f>IF(W37="","",W37*(Inflation!$B$2/BA37))</f>
        <v/>
      </c>
      <c r="BE37" s="6" t="str">
        <f>IF(X37="","",VLOOKUP(X37,Inflation!$A$2:'Inflation'!$B$21,2))</f>
        <v/>
      </c>
      <c r="BF37" s="6" t="str">
        <f>IF(Y37="","",Y37*(Inflation!$B$2/BE37))</f>
        <v/>
      </c>
      <c r="BG37" s="6" t="str">
        <f>IF(Z37="","",Z37*(Inflation!$B$2/BE37))</f>
        <v/>
      </c>
      <c r="BH37" s="6" t="str">
        <f>IF(AA37="","",AA37*(Inflation!$B$2/BE37))</f>
        <v/>
      </c>
      <c r="BI37" s="6" t="str">
        <f>IF(AB37="","",VLOOKUP(AB37,Inflation!$A$2:'Inflation'!$B$21,2))</f>
        <v/>
      </c>
      <c r="BJ37" s="6" t="str">
        <f>IF(AC37="","",AC37*(Inflation!$B$2/BI37))</f>
        <v/>
      </c>
      <c r="BK37" s="6" t="str">
        <f>IF(AD37="","",AD37*(Inflation!$B$2/BI37))</f>
        <v/>
      </c>
      <c r="BL37" s="6" t="str">
        <f>IF(AE37="","",AE37*(Inflation!$B$2/BI37))</f>
        <v/>
      </c>
      <c r="BM37" s="6" t="str">
        <f>IF(AF37="","",VLOOKUP(AF37,Inflation!$A$2:'Inflation'!$B$21,2))</f>
        <v/>
      </c>
      <c r="BN37" s="6" t="str">
        <f>IF(AG37="","",AG37*(Inflation!$B$2/BM37))</f>
        <v/>
      </c>
      <c r="BO37" s="6" t="str">
        <f>IF(AH37="","",AH37*(Inflation!$B$2/BM37))</f>
        <v/>
      </c>
      <c r="BP37" s="6" t="str">
        <f>IF(AI37="","",AI37*(Inflation!$B$2/BM37))</f>
        <v/>
      </c>
      <c r="BQ37" s="6" t="str">
        <f>IF(AJ37="","",VLOOKUP(AJ37,Inflation!$A$2:'Inflation'!$B$21,2))</f>
        <v/>
      </c>
      <c r="BR37" s="6" t="str">
        <f>IF(AK37="","",AK37*(Inflation!$B$2/BQ37))</f>
        <v/>
      </c>
      <c r="BS37" s="6" t="str">
        <f>IF(AL37="","",AL37*(Inflation!$B$2/BQ37))</f>
        <v/>
      </c>
      <c r="BT37" s="6" t="str">
        <f>IF(AM37="","",AM37*(Inflation!$B$2/BQ37))</f>
        <v/>
      </c>
      <c r="BV37" s="6">
        <f>IF(AP37="","",AP37*(Inflation!$B$17/Inflation!$B$2))</f>
        <v>251.82422296233381</v>
      </c>
      <c r="BW37" s="6" t="str">
        <f>IF(AQ37="","",AQ37*(Inflation!$B$17/Inflation!$B$2))</f>
        <v/>
      </c>
      <c r="BX37" s="6" t="str">
        <f>IF(AR37="","",AR37*(Inflation!$B$17/Inflation!$B$2))</f>
        <v/>
      </c>
      <c r="BY37" s="6">
        <f>IF(AS37="","",AS37*(Inflation!$B$17/Inflation!$B$2))</f>
        <v>139.12548834440406</v>
      </c>
      <c r="BZ37" s="6">
        <f>IF(AT37="","",AT37*(Inflation!$B$17/Inflation!$B$2))</f>
        <v>567.03414957676853</v>
      </c>
      <c r="CA37" s="6" t="str">
        <f>IF(AU37="","",AU37*(Inflation!$B$17/Inflation!$B$2))</f>
        <v/>
      </c>
      <c r="CB37" s="6" t="str">
        <f>IF(AV37="","",AV37*(Inflation!$B$17/Inflation!$B$2))</f>
        <v/>
      </c>
      <c r="CC37" s="6">
        <f>IF(AW37="","",AW37*(Inflation!$B$17/Inflation!$B$2))</f>
        <v>139.12548834440406</v>
      </c>
      <c r="CD37" s="6">
        <f>IF(AX37="","",AX37*(Inflation!$B$17/Inflation!$B$2))</f>
        <v>77.437717699376833</v>
      </c>
      <c r="CE37" s="6" t="str">
        <f>IF(AY37="","",AY37*(Inflation!$B$17/Inflation!$B$2))</f>
        <v/>
      </c>
      <c r="CF37" s="6" t="str">
        <f>IF(AZ37="","",AZ37*(Inflation!$B$17/Inflation!$B$2))</f>
        <v/>
      </c>
      <c r="CG37" s="6">
        <f>IF(BA37="","",BA37*(Inflation!$B$17/Inflation!$B$2))</f>
        <v>139.12548834440406</v>
      </c>
      <c r="CH37" s="6">
        <f>IF(BB37="","",BB37*(Inflation!$B$17/Inflation!$B$2))</f>
        <v>74.708189790913167</v>
      </c>
      <c r="CI37" s="6" t="str">
        <f>IF(BC37="","",BC37*(Inflation!$B$17/Inflation!$B$2))</f>
        <v/>
      </c>
      <c r="CJ37" s="6" t="str">
        <f>IF(BD37="","",BD37*(Inflation!$B$17/Inflation!$B$2))</f>
        <v/>
      </c>
      <c r="CK37" s="6" t="str">
        <f>IF(BE37="","",BE37*(Inflation!$B$17/Inflation!$B$2))</f>
        <v/>
      </c>
      <c r="CL37" s="6" t="str">
        <f>IF(BF37="","",BF37*(Inflation!$B$17/Inflation!$B$2))</f>
        <v/>
      </c>
      <c r="CM37" s="6" t="str">
        <f>IF(BG37="","",BG37*(Inflation!$B$17/Inflation!$B$2))</f>
        <v/>
      </c>
      <c r="CN37" s="6" t="str">
        <f>IF(BH37="","",BH37*(Inflation!$B$17/Inflation!$B$2))</f>
        <v/>
      </c>
      <c r="CO37" s="6" t="str">
        <f>IF(BI37="","",BI37*(Inflation!$B$17/Inflation!$B$2))</f>
        <v/>
      </c>
      <c r="CP37" s="6" t="str">
        <f>IF(BJ37="","",BJ37*(Inflation!$B$17/Inflation!$B$2))</f>
        <v/>
      </c>
      <c r="CQ37" s="6" t="str">
        <f>IF(BK37="","",BK37*(Inflation!$B$17/Inflation!$B$2))</f>
        <v/>
      </c>
      <c r="CR37" s="6" t="str">
        <f>IF(BL37="","",BL37*(Inflation!$B$17/Inflation!$B$2))</f>
        <v/>
      </c>
      <c r="CS37" s="6" t="str">
        <f>IF(BM37="","",BM37*(Inflation!$B$17/Inflation!$B$2))</f>
        <v/>
      </c>
      <c r="CT37" s="6" t="str">
        <f>IF(BN37="","",BN37*(Inflation!$B$17/Inflation!$B$2))</f>
        <v/>
      </c>
      <c r="CU37" s="6" t="str">
        <f>IF(BO37="","",BO37*(Inflation!$B$17/Inflation!$B$2))</f>
        <v/>
      </c>
      <c r="CV37" s="6" t="str">
        <f>IF(BP37="","",BP37*(Inflation!$B$17/Inflation!$B$2))</f>
        <v/>
      </c>
      <c r="CW37" s="6" t="str">
        <f>IF(BQ37="","",BQ37*(Inflation!$B$17/Inflation!$B$2))</f>
        <v/>
      </c>
      <c r="CX37" s="6" t="str">
        <f>IF(BR37="","",BR37*(Inflation!$B$17/Inflation!$B$2))</f>
        <v/>
      </c>
      <c r="CY37" s="6" t="str">
        <f>IF(BS37="","",BS37*(Inflation!$B$17/Inflation!$B$2))</f>
        <v/>
      </c>
      <c r="CZ37" s="6" t="str">
        <f>IF(BT37="","",BT37*(Inflation!$B$17/Inflation!$B$2))</f>
        <v/>
      </c>
    </row>
    <row r="38" spans="1:104" ht="26" x14ac:dyDescent="0.25">
      <c r="A38" s="3" t="s">
        <v>28</v>
      </c>
      <c r="B38" s="3" t="s">
        <v>73</v>
      </c>
      <c r="C38" s="3" t="s">
        <v>182</v>
      </c>
      <c r="D38" s="9" t="s">
        <v>126</v>
      </c>
      <c r="E38" s="9" t="s">
        <v>201</v>
      </c>
      <c r="F38" s="60"/>
      <c r="G38" s="63" t="s">
        <v>483</v>
      </c>
      <c r="H38" s="6"/>
      <c r="I38" s="6"/>
      <c r="J38" s="6"/>
      <c r="K38" s="6"/>
      <c r="L38" s="6"/>
      <c r="M38" s="6"/>
      <c r="N38" s="6"/>
      <c r="O38" s="6"/>
      <c r="P38" s="69">
        <v>2016</v>
      </c>
      <c r="Q38" s="7">
        <v>-16</v>
      </c>
      <c r="R38" s="6"/>
      <c r="S38" s="6"/>
      <c r="T38" s="69">
        <v>2016</v>
      </c>
      <c r="U38" s="7">
        <v>-14</v>
      </c>
      <c r="V38" s="6"/>
      <c r="W38" s="6"/>
      <c r="X38" s="6"/>
      <c r="Y38" s="6"/>
      <c r="Z38" s="6"/>
      <c r="AA38" s="6"/>
      <c r="AB38" s="6"/>
      <c r="AC38" s="6"/>
      <c r="AD38" s="6"/>
      <c r="AE38" s="6"/>
      <c r="AF38" s="69">
        <v>2016</v>
      </c>
      <c r="AG38" s="7">
        <v>87</v>
      </c>
      <c r="AH38" s="6"/>
      <c r="AI38" s="6"/>
      <c r="AJ38" s="69">
        <v>2016</v>
      </c>
      <c r="AK38" s="7">
        <v>104</v>
      </c>
      <c r="AL38" s="6"/>
      <c r="AM38" s="6"/>
      <c r="AO38" s="6" t="str">
        <f>IF(H38="","",VLOOKUP(H38,Inflation!$A$2:'Inflation'!$B$21,2))</f>
        <v/>
      </c>
      <c r="AP38" s="6" t="str">
        <f>IF(I38="","",I38*(Inflation!$B$2/AO38))</f>
        <v/>
      </c>
      <c r="AQ38" s="6" t="str">
        <f>IF(J38="","",J38*(Inflation!$B$2/AO38))</f>
        <v/>
      </c>
      <c r="AR38" s="6" t="str">
        <f>IF(K38="","",K38*(Inflation!$B$2/AO38))</f>
        <v/>
      </c>
      <c r="AS38" s="6" t="str">
        <f>IF(L38="","",VLOOKUP(L38,Inflation!$A$2:'Inflation'!$B$21,2))</f>
        <v/>
      </c>
      <c r="AT38" s="6" t="str">
        <f>IF(M38="","",M38*(Inflation!$B$2/AS38))</f>
        <v/>
      </c>
      <c r="AU38" s="6" t="str">
        <f>IF(N38="","",N38*(Inflation!$B$2/AS38))</f>
        <v/>
      </c>
      <c r="AV38" s="6" t="str">
        <f>IF(O38="","",O38*(Inflation!$B$2/AS38))</f>
        <v/>
      </c>
      <c r="AW38" s="6">
        <f>IF(P38="","",VLOOKUP(P38,Inflation!$A$2:'Inflation'!$B$21,2))</f>
        <v>105.935</v>
      </c>
      <c r="AX38" s="6">
        <f>IF(Q38="","",Q38*(Inflation!$B$2/AW38))</f>
        <v>-12.051163449284939</v>
      </c>
      <c r="AY38" s="6" t="str">
        <f>IF(R38="","",R38*(Inflation!$B$2/AW38))</f>
        <v/>
      </c>
      <c r="AZ38" s="6" t="str">
        <f>IF(S38="","",S38*(Inflation!$B$2/AW38))</f>
        <v/>
      </c>
      <c r="BA38" s="6">
        <f>IF(T38="","",VLOOKUP(T38,Inflation!$A$2:'Inflation'!$B$21,2))</f>
        <v>105.935</v>
      </c>
      <c r="BB38" s="6">
        <f>IF(U38="","",U38*(Inflation!$B$2/BA38))</f>
        <v>-10.544768018124321</v>
      </c>
      <c r="BC38" s="6" t="str">
        <f>IF(V38="","",V38*(Inflation!$B$2/BA38))</f>
        <v/>
      </c>
      <c r="BD38" s="6" t="str">
        <f>IF(W38="","",W38*(Inflation!$B$2/BA38))</f>
        <v/>
      </c>
      <c r="BE38" s="6" t="str">
        <f>IF(X38="","",VLOOKUP(X38,Inflation!$A$2:'Inflation'!$B$21,2))</f>
        <v/>
      </c>
      <c r="BF38" s="6" t="str">
        <f>IF(Y38="","",Y38*(Inflation!$B$2/BE38))</f>
        <v/>
      </c>
      <c r="BG38" s="6" t="str">
        <f>IF(Z38="","",Z38*(Inflation!$B$2/BE38))</f>
        <v/>
      </c>
      <c r="BH38" s="6" t="str">
        <f>IF(AA38="","",AA38*(Inflation!$B$2/BE38))</f>
        <v/>
      </c>
      <c r="BI38" s="6" t="str">
        <f>IF(AB38="","",VLOOKUP(AB38,Inflation!$A$2:'Inflation'!$B$21,2))</f>
        <v/>
      </c>
      <c r="BJ38" s="6" t="str">
        <f>IF(AC38="","",AC38*(Inflation!$B$2/BI38))</f>
        <v/>
      </c>
      <c r="BK38" s="6" t="str">
        <f>IF(AD38="","",AD38*(Inflation!$B$2/BI38))</f>
        <v/>
      </c>
      <c r="BL38" s="6" t="str">
        <f>IF(AE38="","",AE38*(Inflation!$B$2/BI38))</f>
        <v/>
      </c>
      <c r="BM38" s="6">
        <f>IF(AF38="","",VLOOKUP(AF38,Inflation!$A$2:'Inflation'!$B$21,2))</f>
        <v>105.935</v>
      </c>
      <c r="BN38" s="6">
        <f>IF(AG38="","",AG38*(Inflation!$B$2/BM38))</f>
        <v>65.528201255486849</v>
      </c>
      <c r="BO38" s="6" t="str">
        <f>IF(AH38="","",AH38*(Inflation!$B$2/BM38))</f>
        <v/>
      </c>
      <c r="BP38" s="6" t="str">
        <f>IF(AI38="","",AI38*(Inflation!$B$2/BM38))</f>
        <v/>
      </c>
      <c r="BQ38" s="6">
        <f>IF(AJ38="","",VLOOKUP(AJ38,Inflation!$A$2:'Inflation'!$B$21,2))</f>
        <v>105.935</v>
      </c>
      <c r="BR38" s="6">
        <f>IF(AK38="","",AK38*(Inflation!$B$2/BQ38))</f>
        <v>78.332562420352104</v>
      </c>
      <c r="BS38" s="6" t="str">
        <f>IF(AL38="","",AL38*(Inflation!$B$2/BQ38))</f>
        <v/>
      </c>
      <c r="BT38" s="6" t="str">
        <f>IF(AM38="","",AM38*(Inflation!$B$2/BQ38))</f>
        <v/>
      </c>
      <c r="BV38" s="6" t="str">
        <f>IF(AP38="","",AP38*(Inflation!$B$17/Inflation!$B$2))</f>
        <v/>
      </c>
      <c r="BW38" s="6" t="str">
        <f>IF(AQ38="","",AQ38*(Inflation!$B$17/Inflation!$B$2))</f>
        <v/>
      </c>
      <c r="BX38" s="6" t="str">
        <f>IF(AR38="","",AR38*(Inflation!$B$17/Inflation!$B$2))</f>
        <v/>
      </c>
      <c r="BY38" s="6" t="str">
        <f>IF(AS38="","",AS38*(Inflation!$B$17/Inflation!$B$2))</f>
        <v/>
      </c>
      <c r="BZ38" s="6" t="str">
        <f>IF(AT38="","",AT38*(Inflation!$B$17/Inflation!$B$2))</f>
        <v/>
      </c>
      <c r="CA38" s="6" t="str">
        <f>IF(AU38="","",AU38*(Inflation!$B$17/Inflation!$B$2))</f>
        <v/>
      </c>
      <c r="CB38" s="6" t="str">
        <f>IF(AV38="","",AV38*(Inflation!$B$17/Inflation!$B$2))</f>
        <v/>
      </c>
      <c r="CC38" s="6">
        <f>IF(AW38="","",AW38*(Inflation!$B$17/Inflation!$B$2))</f>
        <v>140.64700119062539</v>
      </c>
      <c r="CD38" s="6">
        <f>IF(AX38="","",AX38*(Inflation!$B$17/Inflation!$B$2))</f>
        <v>-15.999999999999998</v>
      </c>
      <c r="CE38" s="6" t="str">
        <f>IF(AY38="","",AY38*(Inflation!$B$17/Inflation!$B$2))</f>
        <v/>
      </c>
      <c r="CF38" s="6" t="str">
        <f>IF(AZ38="","",AZ38*(Inflation!$B$17/Inflation!$B$2))</f>
        <v/>
      </c>
      <c r="CG38" s="6">
        <f>IF(BA38="","",BA38*(Inflation!$B$17/Inflation!$B$2))</f>
        <v>140.64700119062539</v>
      </c>
      <c r="CH38" s="6">
        <f>IF(BB38="","",BB38*(Inflation!$B$17/Inflation!$B$2))</f>
        <v>-13.999999999999998</v>
      </c>
      <c r="CI38" s="6" t="str">
        <f>IF(BC38="","",BC38*(Inflation!$B$17/Inflation!$B$2))</f>
        <v/>
      </c>
      <c r="CJ38" s="6" t="str">
        <f>IF(BD38="","",BD38*(Inflation!$B$17/Inflation!$B$2))</f>
        <v/>
      </c>
      <c r="CK38" s="6" t="str">
        <f>IF(BE38="","",BE38*(Inflation!$B$17/Inflation!$B$2))</f>
        <v/>
      </c>
      <c r="CL38" s="6" t="str">
        <f>IF(BF38="","",BF38*(Inflation!$B$17/Inflation!$B$2))</f>
        <v/>
      </c>
      <c r="CM38" s="6" t="str">
        <f>IF(BG38="","",BG38*(Inflation!$B$17/Inflation!$B$2))</f>
        <v/>
      </c>
      <c r="CN38" s="6" t="str">
        <f>IF(BH38="","",BH38*(Inflation!$B$17/Inflation!$B$2))</f>
        <v/>
      </c>
      <c r="CO38" s="6" t="str">
        <f>IF(BI38="","",BI38*(Inflation!$B$17/Inflation!$B$2))</f>
        <v/>
      </c>
      <c r="CP38" s="6" t="str">
        <f>IF(BJ38="","",BJ38*(Inflation!$B$17/Inflation!$B$2))</f>
        <v/>
      </c>
      <c r="CQ38" s="6" t="str">
        <f>IF(BK38="","",BK38*(Inflation!$B$17/Inflation!$B$2))</f>
        <v/>
      </c>
      <c r="CR38" s="6" t="str">
        <f>IF(BL38="","",BL38*(Inflation!$B$17/Inflation!$B$2))</f>
        <v/>
      </c>
      <c r="CS38" s="6">
        <f>IF(BM38="","",BM38*(Inflation!$B$17/Inflation!$B$2))</f>
        <v>140.64700119062539</v>
      </c>
      <c r="CT38" s="6">
        <f>IF(BN38="","",BN38*(Inflation!$B$17/Inflation!$B$2))</f>
        <v>86.999999999999986</v>
      </c>
      <c r="CU38" s="6" t="str">
        <f>IF(BO38="","",BO38*(Inflation!$B$17/Inflation!$B$2))</f>
        <v/>
      </c>
      <c r="CV38" s="6" t="str">
        <f>IF(BP38="","",BP38*(Inflation!$B$17/Inflation!$B$2))</f>
        <v/>
      </c>
      <c r="CW38" s="6">
        <f>IF(BQ38="","",BQ38*(Inflation!$B$17/Inflation!$B$2))</f>
        <v>140.64700119062539</v>
      </c>
      <c r="CX38" s="6">
        <f>IF(BR38="","",BR38*(Inflation!$B$17/Inflation!$B$2))</f>
        <v>104</v>
      </c>
      <c r="CY38" s="6" t="str">
        <f>IF(BS38="","",BS38*(Inflation!$B$17/Inflation!$B$2))</f>
        <v/>
      </c>
      <c r="CZ38" s="6" t="str">
        <f>IF(BT38="","",BT38*(Inflation!$B$17/Inflation!$B$2))</f>
        <v/>
      </c>
    </row>
    <row r="39" spans="1:104" ht="26" x14ac:dyDescent="0.25">
      <c r="A39" s="3" t="s">
        <v>88</v>
      </c>
      <c r="B39" s="3" t="s">
        <v>8</v>
      </c>
      <c r="C39" s="3" t="s">
        <v>17</v>
      </c>
      <c r="D39" s="9" t="s">
        <v>157</v>
      </c>
      <c r="E39" s="9" t="s">
        <v>308</v>
      </c>
      <c r="F39" s="63" t="s">
        <v>407</v>
      </c>
      <c r="G39" s="63" t="s">
        <v>484</v>
      </c>
      <c r="H39" s="6"/>
      <c r="I39" s="6"/>
      <c r="J39" s="6"/>
      <c r="K39" s="6"/>
      <c r="L39" s="6"/>
      <c r="M39" s="6"/>
      <c r="N39" s="6"/>
      <c r="O39" s="6"/>
      <c r="P39" s="69">
        <v>2016</v>
      </c>
      <c r="Q39" s="7">
        <v>59</v>
      </c>
      <c r="R39" s="7">
        <v>44</v>
      </c>
      <c r="S39" s="7">
        <v>73</v>
      </c>
      <c r="T39" s="69">
        <v>2016</v>
      </c>
      <c r="U39" s="7">
        <v>70</v>
      </c>
      <c r="V39" s="7">
        <v>52</v>
      </c>
      <c r="W39" s="7">
        <v>87</v>
      </c>
      <c r="X39" s="69">
        <v>2016</v>
      </c>
      <c r="Y39" s="7">
        <v>461</v>
      </c>
      <c r="Z39" s="6"/>
      <c r="AA39" s="6"/>
      <c r="AB39" s="69">
        <v>2016</v>
      </c>
      <c r="AC39" s="7">
        <v>600</v>
      </c>
      <c r="AD39" s="6"/>
      <c r="AE39" s="6"/>
      <c r="AF39" s="6"/>
      <c r="AG39" s="6"/>
      <c r="AH39" s="6"/>
      <c r="AI39" s="6"/>
      <c r="AJ39" s="6"/>
      <c r="AK39" s="6"/>
      <c r="AL39" s="6"/>
      <c r="AM39" s="6"/>
      <c r="AO39" s="6" t="str">
        <f>IF(H39="","",VLOOKUP(H39,Inflation!$A$2:'Inflation'!$B$21,2))</f>
        <v/>
      </c>
      <c r="AP39" s="6" t="str">
        <f>IF(I39="","",I39*(Inflation!$B$2/AO39))</f>
        <v/>
      </c>
      <c r="AQ39" s="6" t="str">
        <f>IF(J39="","",J39*(Inflation!$B$2/AO39))</f>
        <v/>
      </c>
      <c r="AR39" s="6" t="str">
        <f>IF(K39="","",K39*(Inflation!$B$2/AO39))</f>
        <v/>
      </c>
      <c r="AS39" s="6" t="str">
        <f>IF(L39="","",VLOOKUP(L39,Inflation!$A$2:'Inflation'!$B$21,2))</f>
        <v/>
      </c>
      <c r="AT39" s="6" t="str">
        <f>IF(M39="","",M39*(Inflation!$B$2/AS39))</f>
        <v/>
      </c>
      <c r="AU39" s="6" t="str">
        <f>IF(N39="","",N39*(Inflation!$B$2/AS39))</f>
        <v/>
      </c>
      <c r="AV39" s="6" t="str">
        <f>IF(O39="","",O39*(Inflation!$B$2/AS39))</f>
        <v/>
      </c>
      <c r="AW39" s="6">
        <f>IF(P39="","",VLOOKUP(P39,Inflation!$A$2:'Inflation'!$B$21,2))</f>
        <v>105.935</v>
      </c>
      <c r="AX39" s="6">
        <f>IF(Q39="","",Q39*(Inflation!$B$2/AW39))</f>
        <v>44.43866521923821</v>
      </c>
      <c r="AY39" s="6">
        <f>IF(R39="","",R39*(Inflation!$B$2/AW39))</f>
        <v>33.140699485533581</v>
      </c>
      <c r="AZ39" s="6">
        <f>IF(S39="","",S39*(Inflation!$B$2/AW39))</f>
        <v>54.983433237362533</v>
      </c>
      <c r="BA39" s="6">
        <f>IF(T39="","",VLOOKUP(T39,Inflation!$A$2:'Inflation'!$B$21,2))</f>
        <v>105.935</v>
      </c>
      <c r="BB39" s="6">
        <f>IF(U39="","",U39*(Inflation!$B$2/BA39))</f>
        <v>52.723840090621607</v>
      </c>
      <c r="BC39" s="6">
        <f>IF(V39="","",V39*(Inflation!$B$2/BA39))</f>
        <v>39.166281210176052</v>
      </c>
      <c r="BD39" s="6">
        <f>IF(W39="","",W39*(Inflation!$B$2/BA39))</f>
        <v>65.528201255486849</v>
      </c>
      <c r="BE39" s="6">
        <f>IF(X39="","",VLOOKUP(X39,Inflation!$A$2:'Inflation'!$B$21,2))</f>
        <v>105.935</v>
      </c>
      <c r="BF39" s="6">
        <f>IF(Y39="","",Y39*(Inflation!$B$2/BE39))</f>
        <v>347.22414688252229</v>
      </c>
      <c r="BG39" s="6" t="str">
        <f>IF(Z39="","",Z39*(Inflation!$B$2/BE39))</f>
        <v/>
      </c>
      <c r="BH39" s="6" t="str">
        <f>IF(AA39="","",AA39*(Inflation!$B$2/BE39))</f>
        <v/>
      </c>
      <c r="BI39" s="6">
        <f>IF(AB39="","",VLOOKUP(AB39,Inflation!$A$2:'Inflation'!$B$21,2))</f>
        <v>105.935</v>
      </c>
      <c r="BJ39" s="6">
        <f>IF(AC39="","",AC39*(Inflation!$B$2/BI39))</f>
        <v>451.91862934818522</v>
      </c>
      <c r="BK39" s="6" t="str">
        <f>IF(AD39="","",AD39*(Inflation!$B$2/BI39))</f>
        <v/>
      </c>
      <c r="BL39" s="6" t="str">
        <f>IF(AE39="","",AE39*(Inflation!$B$2/BI39))</f>
        <v/>
      </c>
      <c r="BM39" s="6" t="str">
        <f>IF(AF39="","",VLOOKUP(AF39,Inflation!$A$2:'Inflation'!$B$21,2))</f>
        <v/>
      </c>
      <c r="BN39" s="6" t="str">
        <f>IF(AG39="","",AG39*(Inflation!$B$2/BM39))</f>
        <v/>
      </c>
      <c r="BO39" s="6" t="str">
        <f>IF(AH39="","",AH39*(Inflation!$B$2/BM39))</f>
        <v/>
      </c>
      <c r="BP39" s="6" t="str">
        <f>IF(AI39="","",AI39*(Inflation!$B$2/BM39))</f>
        <v/>
      </c>
      <c r="BQ39" s="6" t="str">
        <f>IF(AJ39="","",VLOOKUP(AJ39,Inflation!$A$2:'Inflation'!$B$21,2))</f>
        <v/>
      </c>
      <c r="BR39" s="6" t="str">
        <f>IF(AK39="","",AK39*(Inflation!$B$2/BQ39))</f>
        <v/>
      </c>
      <c r="BS39" s="6" t="str">
        <f>IF(AL39="","",AL39*(Inflation!$B$2/BQ39))</f>
        <v/>
      </c>
      <c r="BT39" s="6" t="str">
        <f>IF(AM39="","",AM39*(Inflation!$B$2/BQ39))</f>
        <v/>
      </c>
      <c r="BV39" s="6" t="str">
        <f>IF(AP39="","",AP39*(Inflation!$B$17/Inflation!$B$2))</f>
        <v/>
      </c>
      <c r="BW39" s="6" t="str">
        <f>IF(AQ39="","",AQ39*(Inflation!$B$17/Inflation!$B$2))</f>
        <v/>
      </c>
      <c r="BX39" s="6" t="str">
        <f>IF(AR39="","",AR39*(Inflation!$B$17/Inflation!$B$2))</f>
        <v/>
      </c>
      <c r="BY39" s="6" t="str">
        <f>IF(AS39="","",AS39*(Inflation!$B$17/Inflation!$B$2))</f>
        <v/>
      </c>
      <c r="BZ39" s="6" t="str">
        <f>IF(AT39="","",AT39*(Inflation!$B$17/Inflation!$B$2))</f>
        <v/>
      </c>
      <c r="CA39" s="6" t="str">
        <f>IF(AU39="","",AU39*(Inflation!$B$17/Inflation!$B$2))</f>
        <v/>
      </c>
      <c r="CB39" s="6" t="str">
        <f>IF(AV39="","",AV39*(Inflation!$B$17/Inflation!$B$2))</f>
        <v/>
      </c>
      <c r="CC39" s="6">
        <f>IF(AW39="","",AW39*(Inflation!$B$17/Inflation!$B$2))</f>
        <v>140.64700119062539</v>
      </c>
      <c r="CD39" s="6">
        <f>IF(AX39="","",AX39*(Inflation!$B$17/Inflation!$B$2))</f>
        <v>58.999999999999993</v>
      </c>
      <c r="CE39" s="6">
        <f>IF(AY39="","",AY39*(Inflation!$B$17/Inflation!$B$2))</f>
        <v>43.999999999999993</v>
      </c>
      <c r="CF39" s="6">
        <f>IF(AZ39="","",AZ39*(Inflation!$B$17/Inflation!$B$2))</f>
        <v>72.999999999999986</v>
      </c>
      <c r="CG39" s="6">
        <f>IF(BA39="","",BA39*(Inflation!$B$17/Inflation!$B$2))</f>
        <v>140.64700119062539</v>
      </c>
      <c r="CH39" s="6">
        <f>IF(BB39="","",BB39*(Inflation!$B$17/Inflation!$B$2))</f>
        <v>70</v>
      </c>
      <c r="CI39" s="6">
        <f>IF(BC39="","",BC39*(Inflation!$B$17/Inflation!$B$2))</f>
        <v>52</v>
      </c>
      <c r="CJ39" s="6">
        <f>IF(BD39="","",BD39*(Inflation!$B$17/Inflation!$B$2))</f>
        <v>86.999999999999986</v>
      </c>
      <c r="CK39" s="6">
        <f>IF(BE39="","",BE39*(Inflation!$B$17/Inflation!$B$2))</f>
        <v>140.64700119062539</v>
      </c>
      <c r="CL39" s="6">
        <f>IF(BF39="","",BF39*(Inflation!$B$17/Inflation!$B$2))</f>
        <v>460.99999999999994</v>
      </c>
      <c r="CM39" s="6" t="str">
        <f>IF(BG39="","",BG39*(Inflation!$B$17/Inflation!$B$2))</f>
        <v/>
      </c>
      <c r="CN39" s="6" t="str">
        <f>IF(BH39="","",BH39*(Inflation!$B$17/Inflation!$B$2))</f>
        <v/>
      </c>
      <c r="CO39" s="6">
        <f>IF(BI39="","",BI39*(Inflation!$B$17/Inflation!$B$2))</f>
        <v>140.64700119062539</v>
      </c>
      <c r="CP39" s="6">
        <f>IF(BJ39="","",BJ39*(Inflation!$B$17/Inflation!$B$2))</f>
        <v>600</v>
      </c>
      <c r="CQ39" s="6" t="str">
        <f>IF(BK39="","",BK39*(Inflation!$B$17/Inflation!$B$2))</f>
        <v/>
      </c>
      <c r="CR39" s="6" t="str">
        <f>IF(BL39="","",BL39*(Inflation!$B$17/Inflation!$B$2))</f>
        <v/>
      </c>
      <c r="CS39" s="6" t="str">
        <f>IF(BM39="","",BM39*(Inflation!$B$17/Inflation!$B$2))</f>
        <v/>
      </c>
      <c r="CT39" s="6" t="str">
        <f>IF(BN39="","",BN39*(Inflation!$B$17/Inflation!$B$2))</f>
        <v/>
      </c>
      <c r="CU39" s="6" t="str">
        <f>IF(BO39="","",BO39*(Inflation!$B$17/Inflation!$B$2))</f>
        <v/>
      </c>
      <c r="CV39" s="6" t="str">
        <f>IF(BP39="","",BP39*(Inflation!$B$17/Inflation!$B$2))</f>
        <v/>
      </c>
      <c r="CW39" s="6" t="str">
        <f>IF(BQ39="","",BQ39*(Inflation!$B$17/Inflation!$B$2))</f>
        <v/>
      </c>
      <c r="CX39" s="6" t="str">
        <f>IF(BR39="","",BR39*(Inflation!$B$17/Inflation!$B$2))</f>
        <v/>
      </c>
      <c r="CY39" s="6" t="str">
        <f>IF(BS39="","",BS39*(Inflation!$B$17/Inflation!$B$2))</f>
        <v/>
      </c>
      <c r="CZ39" s="6" t="str">
        <f>IF(BT39="","",BT39*(Inflation!$B$17/Inflation!$B$2))</f>
        <v/>
      </c>
    </row>
    <row r="40" spans="1:104" ht="26" x14ac:dyDescent="0.25">
      <c r="A40" s="3" t="s">
        <v>88</v>
      </c>
      <c r="B40" s="3" t="s">
        <v>8</v>
      </c>
      <c r="C40" s="3" t="s">
        <v>18</v>
      </c>
      <c r="D40" s="9" t="s">
        <v>170</v>
      </c>
      <c r="E40" s="9" t="s">
        <v>309</v>
      </c>
      <c r="F40" s="63" t="s">
        <v>408</v>
      </c>
      <c r="G40" s="63" t="s">
        <v>485</v>
      </c>
      <c r="H40" s="6"/>
      <c r="I40" s="6"/>
      <c r="J40" s="6"/>
      <c r="K40" s="6"/>
      <c r="L40" s="6"/>
      <c r="M40" s="6"/>
      <c r="N40" s="6"/>
      <c r="O40" s="6"/>
      <c r="P40" s="6"/>
      <c r="Q40" s="6"/>
      <c r="R40" s="6"/>
      <c r="S40" s="6"/>
      <c r="T40" s="6"/>
      <c r="U40" s="6"/>
      <c r="V40" s="6"/>
      <c r="W40" s="6"/>
      <c r="X40" s="69">
        <v>2017</v>
      </c>
      <c r="Y40" s="7"/>
      <c r="Z40" s="6">
        <v>634</v>
      </c>
      <c r="AA40" s="6">
        <v>662</v>
      </c>
      <c r="AB40" s="69">
        <v>2017</v>
      </c>
      <c r="AC40" s="7"/>
      <c r="AD40" s="6">
        <v>645</v>
      </c>
      <c r="AE40" s="6">
        <v>666</v>
      </c>
      <c r="AF40" s="6">
        <v>2017</v>
      </c>
      <c r="AG40" s="6"/>
      <c r="AH40" s="6">
        <v>3956</v>
      </c>
      <c r="AI40" s="6">
        <v>4356</v>
      </c>
      <c r="AJ40" s="6">
        <v>2017</v>
      </c>
      <c r="AK40" s="6"/>
      <c r="AL40" s="6">
        <v>3800</v>
      </c>
      <c r="AM40" s="6">
        <v>4115</v>
      </c>
      <c r="AO40" s="6" t="str">
        <f>IF(H40="","",VLOOKUP(H40,Inflation!$A$2:'Inflation'!$B$21,2))</f>
        <v/>
      </c>
      <c r="AP40" s="6" t="str">
        <f>IF(I40="","",I40*(Inflation!$B$2/AO40))</f>
        <v/>
      </c>
      <c r="AQ40" s="6" t="str">
        <f>IF(J40="","",J40*(Inflation!$B$2/AO40))</f>
        <v/>
      </c>
      <c r="AR40" s="6" t="str">
        <f>IF(K40="","",K40*(Inflation!$B$2/AO40))</f>
        <v/>
      </c>
      <c r="AS40" s="6" t="str">
        <f>IF(L40="","",VLOOKUP(L40,Inflation!$A$2:'Inflation'!$B$21,2))</f>
        <v/>
      </c>
      <c r="AT40" s="6" t="str">
        <f>IF(M40="","",M40*(Inflation!$B$2/AS40))</f>
        <v/>
      </c>
      <c r="AU40" s="6" t="str">
        <f>IF(N40="","",N40*(Inflation!$B$2/AS40))</f>
        <v/>
      </c>
      <c r="AV40" s="6" t="str">
        <f>IF(O40="","",O40*(Inflation!$B$2/AS40))</f>
        <v/>
      </c>
      <c r="AW40" s="6" t="str">
        <f>IF(P40="","",VLOOKUP(P40,Inflation!$A$2:'Inflation'!$B$21,2))</f>
        <v/>
      </c>
      <c r="AX40" s="6" t="str">
        <f>IF(Q40="","",Q40*(Inflation!$B$2/AW40))</f>
        <v/>
      </c>
      <c r="AY40" s="6" t="str">
        <f>IF(R40="","",R40*(Inflation!$B$2/AW40))</f>
        <v/>
      </c>
      <c r="AZ40" s="6" t="str">
        <f>IF(S40="","",S40*(Inflation!$B$2/AW40))</f>
        <v/>
      </c>
      <c r="BA40" s="6" t="str">
        <f>IF(T40="","",VLOOKUP(T40,Inflation!$A$2:'Inflation'!$B$21,2))</f>
        <v/>
      </c>
      <c r="BB40" s="6" t="str">
        <f>IF(U40="","",U40*(Inflation!$B$2/BA40))</f>
        <v/>
      </c>
      <c r="BC40" s="6" t="str">
        <f>IF(V40="","",V40*(Inflation!$B$2/BA40))</f>
        <v/>
      </c>
      <c r="BD40" s="6" t="str">
        <f>IF(W40="","",W40*(Inflation!$B$2/BA40))</f>
        <v/>
      </c>
      <c r="BE40" s="6">
        <f>IF(X40="","",VLOOKUP(X40,Inflation!$A$2:'Inflation'!$B$21,2))</f>
        <v>107.94799999999999</v>
      </c>
      <c r="BF40" s="6" t="str">
        <f>IF(Y40="","",Y40*(Inflation!$B$2/BE40))</f>
        <v/>
      </c>
      <c r="BG40" s="6">
        <f>IF(Z40="","",Z40*(Inflation!$B$2/BE40))</f>
        <v>468.62248490013712</v>
      </c>
      <c r="BH40" s="6">
        <f>IF(AA40="","",AA40*(Inflation!$B$2/BE40))</f>
        <v>489.31874606291922</v>
      </c>
      <c r="BI40" s="6">
        <f>IF(AB40="","",VLOOKUP(AB40,Inflation!$A$2:'Inflation'!$B$21,2))</f>
        <v>107.94799999999999</v>
      </c>
      <c r="BJ40" s="6" t="str">
        <f>IF(AC40="","",AC40*(Inflation!$B$2/BI40))</f>
        <v/>
      </c>
      <c r="BK40" s="6">
        <f>IF(AD40="","",AD40*(Inflation!$B$2/BI40))</f>
        <v>476.75315892837295</v>
      </c>
      <c r="BL40" s="6">
        <f>IF(AE40="","",AE40*(Inflation!$B$2/BI40))</f>
        <v>492.27535480045952</v>
      </c>
      <c r="BM40" s="6">
        <f>IF(AF40="","",VLOOKUP(AF40,Inflation!$A$2:'Inflation'!$B$21,2))</f>
        <v>107.94799999999999</v>
      </c>
      <c r="BN40" s="6" t="str">
        <f>IF(AG40="","",AG40*(Inflation!$B$2/BM40))</f>
        <v/>
      </c>
      <c r="BO40" s="6">
        <f>IF(AH40="","",AH40*(Inflation!$B$2/BM40))</f>
        <v>2924.0860414273543</v>
      </c>
      <c r="BP40" s="6">
        <f>IF(AI40="","",AI40*(Inflation!$B$2/BM40))</f>
        <v>3219.7469151813839</v>
      </c>
      <c r="BQ40" s="6">
        <f>IF(AJ40="","",VLOOKUP(AJ40,Inflation!$A$2:'Inflation'!$B$21,2))</f>
        <v>107.94799999999999</v>
      </c>
      <c r="BR40" s="6" t="str">
        <f>IF(AK40="","",AK40*(Inflation!$B$2/BQ40))</f>
        <v/>
      </c>
      <c r="BS40" s="6">
        <f>IF(AL40="","",AL40*(Inflation!$B$2/BQ40))</f>
        <v>2808.7783006632826</v>
      </c>
      <c r="BT40" s="6">
        <f>IF(AM40="","",AM40*(Inflation!$B$2/BQ40))</f>
        <v>3041.611238744581</v>
      </c>
      <c r="BV40" s="6" t="str">
        <f>IF(AP40="","",AP40*(Inflation!$B$17/Inflation!$B$2))</f>
        <v/>
      </c>
      <c r="BW40" s="6" t="str">
        <f>IF(AQ40="","",AQ40*(Inflation!$B$17/Inflation!$B$2))</f>
        <v/>
      </c>
      <c r="BX40" s="6" t="str">
        <f>IF(AR40="","",AR40*(Inflation!$B$17/Inflation!$B$2))</f>
        <v/>
      </c>
      <c r="BY40" s="6" t="str">
        <f>IF(AS40="","",AS40*(Inflation!$B$17/Inflation!$B$2))</f>
        <v/>
      </c>
      <c r="BZ40" s="6" t="str">
        <f>IF(AT40="","",AT40*(Inflation!$B$17/Inflation!$B$2))</f>
        <v/>
      </c>
      <c r="CA40" s="6" t="str">
        <f>IF(AU40="","",AU40*(Inflation!$B$17/Inflation!$B$2))</f>
        <v/>
      </c>
      <c r="CB40" s="6" t="str">
        <f>IF(AV40="","",AV40*(Inflation!$B$17/Inflation!$B$2))</f>
        <v/>
      </c>
      <c r="CC40" s="6" t="str">
        <f>IF(AW40="","",AW40*(Inflation!$B$17/Inflation!$B$2))</f>
        <v/>
      </c>
      <c r="CD40" s="6" t="str">
        <f>IF(AX40="","",AX40*(Inflation!$B$17/Inflation!$B$2))</f>
        <v/>
      </c>
      <c r="CE40" s="6" t="str">
        <f>IF(AY40="","",AY40*(Inflation!$B$17/Inflation!$B$2))</f>
        <v/>
      </c>
      <c r="CF40" s="6" t="str">
        <f>IF(AZ40="","",AZ40*(Inflation!$B$17/Inflation!$B$2))</f>
        <v/>
      </c>
      <c r="CG40" s="6" t="str">
        <f>IF(BA40="","",BA40*(Inflation!$B$17/Inflation!$B$2))</f>
        <v/>
      </c>
      <c r="CH40" s="6" t="str">
        <f>IF(BB40="","",BB40*(Inflation!$B$17/Inflation!$B$2))</f>
        <v/>
      </c>
      <c r="CI40" s="6" t="str">
        <f>IF(BC40="","",BC40*(Inflation!$B$17/Inflation!$B$2))</f>
        <v/>
      </c>
      <c r="CJ40" s="6" t="str">
        <f>IF(BD40="","",BD40*(Inflation!$B$17/Inflation!$B$2))</f>
        <v/>
      </c>
      <c r="CK40" s="6">
        <f>IF(BE40="","",BE40*(Inflation!$B$17/Inflation!$B$2))</f>
        <v>143.31960621631782</v>
      </c>
      <c r="CL40" s="6" t="str">
        <f>IF(BF40="","",BF40*(Inflation!$B$17/Inflation!$B$2))</f>
        <v/>
      </c>
      <c r="CM40" s="6">
        <f>IF(BG40="","",BG40*(Inflation!$B$17/Inflation!$B$2))</f>
        <v>622.17725201022711</v>
      </c>
      <c r="CN40" s="6">
        <f>IF(BH40="","",BH40*(Inflation!$B$17/Inflation!$B$2))</f>
        <v>649.65511172045797</v>
      </c>
      <c r="CO40" s="6">
        <f>IF(BI40="","",BI40*(Inflation!$B$17/Inflation!$B$2))</f>
        <v>143.31960621631782</v>
      </c>
      <c r="CP40" s="6" t="str">
        <f>IF(BJ40="","",BJ40*(Inflation!$B$17/Inflation!$B$2))</f>
        <v/>
      </c>
      <c r="CQ40" s="6">
        <f>IF(BK40="","",BK40*(Inflation!$B$17/Inflation!$B$2))</f>
        <v>632.97212546781782</v>
      </c>
      <c r="CR40" s="6">
        <f>IF(BL40="","",BL40*(Inflation!$B$17/Inflation!$B$2))</f>
        <v>653.58052025049096</v>
      </c>
      <c r="CS40" s="6">
        <f>IF(BM40="","",BM40*(Inflation!$B$17/Inflation!$B$2))</f>
        <v>143.31960621631782</v>
      </c>
      <c r="CT40" s="6" t="str">
        <f>IF(BN40="","",BN40*(Inflation!$B$17/Inflation!$B$2))</f>
        <v/>
      </c>
      <c r="CU40" s="6">
        <f>IF(BO40="","",BO40*(Inflation!$B$17/Inflation!$B$2))</f>
        <v>3882.229036202616</v>
      </c>
      <c r="CV40" s="6">
        <f>IF(BP40="","",BP40*(Inflation!$B$17/Inflation!$B$2))</f>
        <v>4274.7698892059143</v>
      </c>
      <c r="CW40" s="6">
        <f>IF(BQ40="","",BQ40*(Inflation!$B$17/Inflation!$B$2))</f>
        <v>143.31960621631782</v>
      </c>
      <c r="CX40" s="6" t="str">
        <f>IF(BR40="","",BR40*(Inflation!$B$17/Inflation!$B$2))</f>
        <v/>
      </c>
      <c r="CY40" s="6">
        <f>IF(BS40="","",BS40*(Inflation!$B$17/Inflation!$B$2))</f>
        <v>3729.1381035313298</v>
      </c>
      <c r="CZ40" s="6">
        <f>IF(BT40="","",BT40*(Inflation!$B$17/Inflation!$B$2))</f>
        <v>4038.2640252714268</v>
      </c>
    </row>
    <row r="41" spans="1:104" ht="26" x14ac:dyDescent="0.25">
      <c r="A41" s="3" t="s">
        <v>105</v>
      </c>
      <c r="B41" s="3" t="s">
        <v>53</v>
      </c>
      <c r="C41" s="3" t="s">
        <v>4</v>
      </c>
      <c r="D41" s="9" t="s">
        <v>499</v>
      </c>
      <c r="E41" s="9" t="s">
        <v>500</v>
      </c>
      <c r="F41" s="63" t="s">
        <v>409</v>
      </c>
      <c r="G41" s="63" t="s">
        <v>434</v>
      </c>
      <c r="H41" s="6"/>
      <c r="I41" s="6"/>
      <c r="J41" s="6"/>
      <c r="K41" s="6"/>
      <c r="L41" s="6"/>
      <c r="M41" s="6"/>
      <c r="N41" s="6"/>
      <c r="O41" s="6"/>
      <c r="P41" s="6"/>
      <c r="Q41" s="6"/>
      <c r="R41" s="6"/>
      <c r="S41" s="6"/>
      <c r="T41" s="6"/>
      <c r="U41" s="6"/>
      <c r="V41" s="6"/>
      <c r="W41" s="6"/>
      <c r="X41" s="6">
        <v>2017</v>
      </c>
      <c r="Y41" s="7">
        <v>103</v>
      </c>
      <c r="Z41" s="7">
        <v>103</v>
      </c>
      <c r="AA41" s="7">
        <v>103</v>
      </c>
      <c r="AB41" s="69">
        <v>2016</v>
      </c>
      <c r="AC41" s="7">
        <v>105</v>
      </c>
      <c r="AD41" s="7">
        <v>105</v>
      </c>
      <c r="AE41" s="7">
        <v>105</v>
      </c>
      <c r="AF41" s="6"/>
      <c r="AG41" s="6"/>
      <c r="AH41" s="6"/>
      <c r="AI41" s="6"/>
      <c r="AJ41" s="6"/>
      <c r="AK41" s="6"/>
      <c r="AL41" s="6"/>
      <c r="AM41" s="6"/>
      <c r="AO41" s="6" t="str">
        <f>IF(H41="","",VLOOKUP(H41,Inflation!$A$2:'Inflation'!$B$21,2))</f>
        <v/>
      </c>
      <c r="AP41" s="6" t="str">
        <f>IF(I41="","",I41*(Inflation!$B$2/AO41))</f>
        <v/>
      </c>
      <c r="AQ41" s="6" t="str">
        <f>IF(J41="","",J41*(Inflation!$B$2/AO41))</f>
        <v/>
      </c>
      <c r="AR41" s="6" t="str">
        <f>IF(K41="","",K41*(Inflation!$B$2/AO41))</f>
        <v/>
      </c>
      <c r="AS41" s="6" t="str">
        <f>IF(L41="","",VLOOKUP(L41,Inflation!$A$2:'Inflation'!$B$21,2))</f>
        <v/>
      </c>
      <c r="AT41" s="6" t="str">
        <f>IF(M41="","",M41*(Inflation!$B$2/AS41))</f>
        <v/>
      </c>
      <c r="AU41" s="6" t="str">
        <f>IF(N41="","",N41*(Inflation!$B$2/AS41))</f>
        <v/>
      </c>
      <c r="AV41" s="6" t="str">
        <f>IF(O41="","",O41*(Inflation!$B$2/AS41))</f>
        <v/>
      </c>
      <c r="AW41" s="6" t="str">
        <f>IF(P41="","",VLOOKUP(P41,Inflation!$A$2:'Inflation'!$B$21,2))</f>
        <v/>
      </c>
      <c r="AX41" s="6" t="str">
        <f>IF(Q41="","",Q41*(Inflation!$B$2/AW41))</f>
        <v/>
      </c>
      <c r="AY41" s="6" t="str">
        <f>IF(R41="","",R41*(Inflation!$B$2/AW41))</f>
        <v/>
      </c>
      <c r="AZ41" s="6" t="str">
        <f>IF(S41="","",S41*(Inflation!$B$2/AW41))</f>
        <v/>
      </c>
      <c r="BA41" s="6" t="str">
        <f>IF(T41="","",VLOOKUP(T41,Inflation!$A$2:'Inflation'!$B$21,2))</f>
        <v/>
      </c>
      <c r="BB41" s="6" t="str">
        <f>IF(U41="","",U41*(Inflation!$B$2/BA41))</f>
        <v/>
      </c>
      <c r="BC41" s="6" t="str">
        <f>IF(V41="","",V41*(Inflation!$B$2/BA41))</f>
        <v/>
      </c>
      <c r="BD41" s="6" t="str">
        <f>IF(W41="","",W41*(Inflation!$B$2/BA41))</f>
        <v/>
      </c>
      <c r="BE41" s="6">
        <f>IF(X41="","",VLOOKUP(X41,Inflation!$A$2:'Inflation'!$B$21,2))</f>
        <v>107.94799999999999</v>
      </c>
      <c r="BF41" s="6">
        <f>IF(Y41="","",Y41*(Inflation!$B$2/BE41))</f>
        <v>76.132674991662654</v>
      </c>
      <c r="BG41" s="6">
        <f>IF(Z41="","",Z41*(Inflation!$B$2/BE41))</f>
        <v>76.132674991662654</v>
      </c>
      <c r="BH41" s="6">
        <f>IF(AA41="","",AA41*(Inflation!$B$2/BE41))</f>
        <v>76.132674991662654</v>
      </c>
      <c r="BI41" s="6">
        <f>IF(AB41="","",VLOOKUP(AB41,Inflation!$A$2:'Inflation'!$B$21,2))</f>
        <v>105.935</v>
      </c>
      <c r="BJ41" s="6">
        <f>IF(AC41="","",AC41*(Inflation!$B$2/BI41))</f>
        <v>79.085760135932418</v>
      </c>
      <c r="BK41" s="6">
        <f>IF(AD41="","",AD41*(Inflation!$B$2/BI41))</f>
        <v>79.085760135932418</v>
      </c>
      <c r="BL41" s="6">
        <f>IF(AE41="","",AE41*(Inflation!$B$2/BI41))</f>
        <v>79.085760135932418</v>
      </c>
      <c r="BM41" s="6" t="str">
        <f>IF(AF41="","",VLOOKUP(AF41,Inflation!$A$2:'Inflation'!$B$21,2))</f>
        <v/>
      </c>
      <c r="BN41" s="6" t="str">
        <f>IF(AG41="","",AG41*(Inflation!$B$2/BM41))</f>
        <v/>
      </c>
      <c r="BO41" s="6" t="str">
        <f>IF(AH41="","",AH41*(Inflation!$B$2/BM41))</f>
        <v/>
      </c>
      <c r="BP41" s="6" t="str">
        <f>IF(AI41="","",AI41*(Inflation!$B$2/BM41))</f>
        <v/>
      </c>
      <c r="BQ41" s="6" t="str">
        <f>IF(AJ41="","",VLOOKUP(AJ41,Inflation!$A$2:'Inflation'!$B$21,2))</f>
        <v/>
      </c>
      <c r="BR41" s="6" t="str">
        <f>IF(AK41="","",AK41*(Inflation!$B$2/BQ41))</f>
        <v/>
      </c>
      <c r="BS41" s="6" t="str">
        <f>IF(AL41="","",AL41*(Inflation!$B$2/BQ41))</f>
        <v/>
      </c>
      <c r="BT41" s="6" t="str">
        <f>IF(AM41="","",AM41*(Inflation!$B$2/BQ41))</f>
        <v/>
      </c>
      <c r="BV41" s="6" t="str">
        <f>IF(AP41="","",AP41*(Inflation!$B$17/Inflation!$B$2))</f>
        <v/>
      </c>
      <c r="BW41" s="6" t="str">
        <f>IF(AQ41="","",AQ41*(Inflation!$B$17/Inflation!$B$2))</f>
        <v/>
      </c>
      <c r="BX41" s="6" t="str">
        <f>IF(AR41="","",AR41*(Inflation!$B$17/Inflation!$B$2))</f>
        <v/>
      </c>
      <c r="BY41" s="6" t="str">
        <f>IF(AS41="","",AS41*(Inflation!$B$17/Inflation!$B$2))</f>
        <v/>
      </c>
      <c r="BZ41" s="6" t="str">
        <f>IF(AT41="","",AT41*(Inflation!$B$17/Inflation!$B$2))</f>
        <v/>
      </c>
      <c r="CA41" s="6" t="str">
        <f>IF(AU41="","",AU41*(Inflation!$B$17/Inflation!$B$2))</f>
        <v/>
      </c>
      <c r="CB41" s="6" t="str">
        <f>IF(AV41="","",AV41*(Inflation!$B$17/Inflation!$B$2))</f>
        <v/>
      </c>
      <c r="CC41" s="6" t="str">
        <f>IF(AW41="","",AW41*(Inflation!$B$17/Inflation!$B$2))</f>
        <v/>
      </c>
      <c r="CD41" s="6" t="str">
        <f>IF(AX41="","",AX41*(Inflation!$B$17/Inflation!$B$2))</f>
        <v/>
      </c>
      <c r="CE41" s="6" t="str">
        <f>IF(AY41="","",AY41*(Inflation!$B$17/Inflation!$B$2))</f>
        <v/>
      </c>
      <c r="CF41" s="6" t="str">
        <f>IF(AZ41="","",AZ41*(Inflation!$B$17/Inflation!$B$2))</f>
        <v/>
      </c>
      <c r="CG41" s="6" t="str">
        <f>IF(BA41="","",BA41*(Inflation!$B$17/Inflation!$B$2))</f>
        <v/>
      </c>
      <c r="CH41" s="6" t="str">
        <f>IF(BB41="","",BB41*(Inflation!$B$17/Inflation!$B$2))</f>
        <v/>
      </c>
      <c r="CI41" s="6" t="str">
        <f>IF(BC41="","",BC41*(Inflation!$B$17/Inflation!$B$2))</f>
        <v/>
      </c>
      <c r="CJ41" s="6" t="str">
        <f>IF(BD41="","",BD41*(Inflation!$B$17/Inflation!$B$2))</f>
        <v/>
      </c>
      <c r="CK41" s="6">
        <f>IF(BE41="","",BE41*(Inflation!$B$17/Inflation!$B$2))</f>
        <v>143.31960621631782</v>
      </c>
      <c r="CL41" s="6">
        <f>IF(BF41="","",BF41*(Inflation!$B$17/Inflation!$B$2))</f>
        <v>101.0792696483492</v>
      </c>
      <c r="CM41" s="6">
        <f>IF(BG41="","",BG41*(Inflation!$B$17/Inflation!$B$2))</f>
        <v>101.0792696483492</v>
      </c>
      <c r="CN41" s="6">
        <f>IF(BH41="","",BH41*(Inflation!$B$17/Inflation!$B$2))</f>
        <v>101.0792696483492</v>
      </c>
      <c r="CO41" s="6">
        <f>IF(BI41="","",BI41*(Inflation!$B$17/Inflation!$B$2))</f>
        <v>140.64700119062539</v>
      </c>
      <c r="CP41" s="6">
        <f>IF(BJ41="","",BJ41*(Inflation!$B$17/Inflation!$B$2))</f>
        <v>105</v>
      </c>
      <c r="CQ41" s="6">
        <f>IF(BK41="","",BK41*(Inflation!$B$17/Inflation!$B$2))</f>
        <v>105</v>
      </c>
      <c r="CR41" s="6">
        <f>IF(BL41="","",BL41*(Inflation!$B$17/Inflation!$B$2))</f>
        <v>105</v>
      </c>
      <c r="CS41" s="6" t="str">
        <f>IF(BM41="","",BM41*(Inflation!$B$17/Inflation!$B$2))</f>
        <v/>
      </c>
      <c r="CT41" s="6" t="str">
        <f>IF(BN41="","",BN41*(Inflation!$B$17/Inflation!$B$2))</f>
        <v/>
      </c>
      <c r="CU41" s="6" t="str">
        <f>IF(BO41="","",BO41*(Inflation!$B$17/Inflation!$B$2))</f>
        <v/>
      </c>
      <c r="CV41" s="6" t="str">
        <f>IF(BP41="","",BP41*(Inflation!$B$17/Inflation!$B$2))</f>
        <v/>
      </c>
      <c r="CW41" s="6" t="str">
        <f>IF(BQ41="","",BQ41*(Inflation!$B$17/Inflation!$B$2))</f>
        <v/>
      </c>
      <c r="CX41" s="6" t="str">
        <f>IF(BR41="","",BR41*(Inflation!$B$17/Inflation!$B$2))</f>
        <v/>
      </c>
      <c r="CY41" s="6" t="str">
        <f>IF(BS41="","",BS41*(Inflation!$B$17/Inflation!$B$2))</f>
        <v/>
      </c>
      <c r="CZ41" s="6" t="str">
        <f>IF(BT41="","",BT41*(Inflation!$B$17/Inflation!$B$2))</f>
        <v/>
      </c>
    </row>
    <row r="42" spans="1:104" ht="60.75" customHeight="1" x14ac:dyDescent="0.25">
      <c r="A42" s="3" t="s">
        <v>164</v>
      </c>
      <c r="B42" s="3" t="s">
        <v>66</v>
      </c>
      <c r="C42" s="3" t="s">
        <v>144</v>
      </c>
      <c r="D42" s="9" t="s">
        <v>63</v>
      </c>
      <c r="E42" s="41" t="s">
        <v>301</v>
      </c>
      <c r="F42" s="63" t="s">
        <v>410</v>
      </c>
      <c r="G42" s="63" t="s">
        <v>435</v>
      </c>
      <c r="H42" s="69">
        <v>2014</v>
      </c>
      <c r="I42" s="6"/>
      <c r="J42" s="7"/>
      <c r="K42" s="7"/>
      <c r="L42" s="69">
        <v>2014</v>
      </c>
      <c r="M42" s="6"/>
      <c r="N42" s="7">
        <f>PMT(0.03,36,611)</f>
        <v>-27.986118246519965</v>
      </c>
      <c r="O42" s="7">
        <f>PMT(0.03,36,530)</f>
        <v>-24.276010917603244</v>
      </c>
      <c r="P42" s="69">
        <v>2014</v>
      </c>
      <c r="Q42" s="6"/>
      <c r="R42" s="7"/>
      <c r="S42" s="7"/>
      <c r="T42" s="69">
        <v>2014</v>
      </c>
      <c r="U42" s="6"/>
      <c r="V42" s="7">
        <f>PMT(0.03,36,413)</f>
        <v>-18.916966998056868</v>
      </c>
      <c r="W42" s="7">
        <f>PMT(0.03,36,784)</f>
        <v>-35.91017464037914</v>
      </c>
      <c r="X42" s="6"/>
      <c r="Y42" s="6"/>
      <c r="Z42" s="6"/>
      <c r="AA42" s="6"/>
      <c r="AB42" s="6"/>
      <c r="AC42" s="6"/>
      <c r="AD42" s="6"/>
      <c r="AE42" s="6"/>
      <c r="AF42" s="6"/>
      <c r="AG42" s="6"/>
      <c r="AH42" s="6"/>
      <c r="AI42" s="6"/>
      <c r="AJ42" s="6"/>
      <c r="AK42" s="6"/>
      <c r="AL42" s="6"/>
      <c r="AM42" s="6"/>
      <c r="AO42" s="6">
        <f>IF(H42="","",VLOOKUP(H42,Inflation!$A$2:'Inflation'!$B$21,2))</f>
        <v>103.68</v>
      </c>
      <c r="AP42" s="6" t="str">
        <f>IF(I42="","",I42*(Inflation!$B$2/AO42))</f>
        <v/>
      </c>
      <c r="AQ42" s="6" t="str">
        <f>IF(J42="","",J42*(Inflation!$B$2/AO42))</f>
        <v/>
      </c>
      <c r="AR42" s="6" t="str">
        <f>IF(K42="","",K42*(Inflation!$B$2/AO42))</f>
        <v/>
      </c>
      <c r="AS42" s="6">
        <f>IF(L42="","",VLOOKUP(L42,Inflation!$A$2:'Inflation'!$B$21,2))</f>
        <v>103.68</v>
      </c>
      <c r="AT42" s="6" t="str">
        <f>IF(M42="","",M42*(Inflation!$B$2/AS42))</f>
        <v/>
      </c>
      <c r="AU42" s="6">
        <f>IF(N42="","",N42*(Inflation!$B$2/AS42))</f>
        <v>-21.537542196082448</v>
      </c>
      <c r="AV42" s="6">
        <f>IF(O42="","",O42*(Inflation!$B$2/AS42))</f>
        <v>-18.682319744555969</v>
      </c>
      <c r="AW42" s="6">
        <f>IF(P42="","",VLOOKUP(P42,Inflation!$A$2:'Inflation'!$B$21,2))</f>
        <v>103.68</v>
      </c>
      <c r="AX42" s="6" t="str">
        <f>IF(Q42="","",Q42*(Inflation!$B$2/AW42))</f>
        <v/>
      </c>
      <c r="AY42" s="6" t="str">
        <f>IF(R42="","",R42*(Inflation!$B$2/AW42))</f>
        <v/>
      </c>
      <c r="AZ42" s="6" t="str">
        <f>IF(S42="","",S42*(Inflation!$B$2/AW42))</f>
        <v/>
      </c>
      <c r="BA42" s="6">
        <f>IF(T42="","",VLOOKUP(T42,Inflation!$A$2:'Inflation'!$B$21,2))</f>
        <v>103.68</v>
      </c>
      <c r="BB42" s="6" t="str">
        <f>IF(U42="","",U42*(Inflation!$B$2/BA42))</f>
        <v/>
      </c>
      <c r="BC42" s="6">
        <f>IF(V42="","",V42*(Inflation!$B$2/BA42))</f>
        <v>-14.5581095367955</v>
      </c>
      <c r="BD42" s="6">
        <f>IF(W42="","",W42*(Inflation!$B$2/BA42))</f>
        <v>-27.63573335798468</v>
      </c>
      <c r="BE42" s="6" t="str">
        <f>IF(X42="","",VLOOKUP(X42,Inflation!$A$2:'Inflation'!$B$21,2))</f>
        <v/>
      </c>
      <c r="BF42" s="6" t="str">
        <f>IF(Y42="","",Y42*(Inflation!$B$2/BE42))</f>
        <v/>
      </c>
      <c r="BG42" s="6" t="str">
        <f>IF(Z42="","",Z42*(Inflation!$B$2/BE42))</f>
        <v/>
      </c>
      <c r="BH42" s="6" t="str">
        <f>IF(AA42="","",AA42*(Inflation!$B$2/BE42))</f>
        <v/>
      </c>
      <c r="BI42" s="6" t="str">
        <f>IF(AB42="","",VLOOKUP(AB42,Inflation!$A$2:'Inflation'!$B$21,2))</f>
        <v/>
      </c>
      <c r="BJ42" s="6" t="str">
        <f>IF(AC42="","",AC42*(Inflation!$B$2/BI42))</f>
        <v/>
      </c>
      <c r="BK42" s="6" t="str">
        <f>IF(AD42="","",AD42*(Inflation!$B$2/BI42))</f>
        <v/>
      </c>
      <c r="BL42" s="6" t="str">
        <f>IF(AE42="","",AE42*(Inflation!$B$2/BI42))</f>
        <v/>
      </c>
      <c r="BM42" s="6" t="str">
        <f>IF(AF42="","",VLOOKUP(AF42,Inflation!$A$2:'Inflation'!$B$21,2))</f>
        <v/>
      </c>
      <c r="BN42" s="6" t="str">
        <f>IF(AG42="","",AG42*(Inflation!$B$2/BM42))</f>
        <v/>
      </c>
      <c r="BO42" s="6" t="str">
        <f>IF(AH42="","",AH42*(Inflation!$B$2/BM42))</f>
        <v/>
      </c>
      <c r="BP42" s="6" t="str">
        <f>IF(AI42="","",AI42*(Inflation!$B$2/BM42))</f>
        <v/>
      </c>
      <c r="BQ42" s="6" t="str">
        <f>IF(AJ42="","",VLOOKUP(AJ42,Inflation!$A$2:'Inflation'!$B$21,2))</f>
        <v/>
      </c>
      <c r="BR42" s="6" t="str">
        <f>IF(AK42="","",AK42*(Inflation!$B$2/BQ42))</f>
        <v/>
      </c>
      <c r="BS42" s="6" t="str">
        <f>IF(AL42="","",AL42*(Inflation!$B$2/BQ42))</f>
        <v/>
      </c>
      <c r="BT42" s="6" t="str">
        <f>IF(AM42="","",AM42*(Inflation!$B$2/BQ42))</f>
        <v/>
      </c>
      <c r="BV42" s="6" t="str">
        <f>IF(AP42="","",AP42*(Inflation!$B$17/Inflation!$B$2))</f>
        <v/>
      </c>
      <c r="BW42" s="6" t="str">
        <f>IF(AQ42="","",AQ42*(Inflation!$B$17/Inflation!$B$2))</f>
        <v/>
      </c>
      <c r="BX42" s="6" t="str">
        <f>IF(AR42="","",AR42*(Inflation!$B$17/Inflation!$B$2))</f>
        <v/>
      </c>
      <c r="BY42" s="6">
        <f>IF(AS42="","",AS42*(Inflation!$B$17/Inflation!$B$2))</f>
        <v>137.65309938588794</v>
      </c>
      <c r="BZ42" s="6" t="str">
        <f>IF(AT42="","",AT42*(Inflation!$B$17/Inflation!$B$2))</f>
        <v/>
      </c>
      <c r="CA42" s="6">
        <f>IF(AU42="","",AU42*(Inflation!$B$17/Inflation!$B$2))</f>
        <v>-28.594805521268253</v>
      </c>
      <c r="CB42" s="6">
        <f>IF(AV42="","",AV42*(Inflation!$B$17/Inflation!$B$2))</f>
        <v>-24.80400478931616</v>
      </c>
      <c r="CC42" s="6">
        <f>IF(AW42="","",AW42*(Inflation!$B$17/Inflation!$B$2))</f>
        <v>137.65309938588794</v>
      </c>
      <c r="CD42" s="6" t="str">
        <f>IF(AX42="","",AX42*(Inflation!$B$17/Inflation!$B$2))</f>
        <v/>
      </c>
      <c r="CE42" s="6" t="str">
        <f>IF(AY42="","",AY42*(Inflation!$B$17/Inflation!$B$2))</f>
        <v/>
      </c>
      <c r="CF42" s="6" t="str">
        <f>IF(AZ42="","",AZ42*(Inflation!$B$17/Inflation!$B$2))</f>
        <v/>
      </c>
      <c r="CG42" s="6">
        <f>IF(BA42="","",BA42*(Inflation!$B$17/Inflation!$B$2))</f>
        <v>137.65309938588794</v>
      </c>
      <c r="CH42" s="6" t="str">
        <f>IF(BB42="","",BB42*(Inflation!$B$17/Inflation!$B$2))</f>
        <v/>
      </c>
      <c r="CI42" s="6">
        <f>IF(BC42="","",BC42*(Inflation!$B$17/Inflation!$B$2))</f>
        <v>-19.328403732052028</v>
      </c>
      <c r="CJ42" s="6">
        <f>IF(BD42="","",BD42*(Inflation!$B$17/Inflation!$B$2))</f>
        <v>-36.691207084573342</v>
      </c>
      <c r="CK42" s="6" t="str">
        <f>IF(BE42="","",BE42*(Inflation!$B$17/Inflation!$B$2))</f>
        <v/>
      </c>
      <c r="CL42" s="6" t="str">
        <f>IF(BF42="","",BF42*(Inflation!$B$17/Inflation!$B$2))</f>
        <v/>
      </c>
      <c r="CM42" s="6" t="str">
        <f>IF(BG42="","",BG42*(Inflation!$B$17/Inflation!$B$2))</f>
        <v/>
      </c>
      <c r="CN42" s="6" t="str">
        <f>IF(BH42="","",BH42*(Inflation!$B$17/Inflation!$B$2))</f>
        <v/>
      </c>
      <c r="CO42" s="6" t="str">
        <f>IF(BI42="","",BI42*(Inflation!$B$17/Inflation!$B$2))</f>
        <v/>
      </c>
      <c r="CP42" s="6" t="str">
        <f>IF(BJ42="","",BJ42*(Inflation!$B$17/Inflation!$B$2))</f>
        <v/>
      </c>
      <c r="CQ42" s="6" t="str">
        <f>IF(BK42="","",BK42*(Inflation!$B$17/Inflation!$B$2))</f>
        <v/>
      </c>
      <c r="CR42" s="6" t="str">
        <f>IF(BL42="","",BL42*(Inflation!$B$17/Inflation!$B$2))</f>
        <v/>
      </c>
      <c r="CS42" s="6" t="str">
        <f>IF(BM42="","",BM42*(Inflation!$B$17/Inflation!$B$2))</f>
        <v/>
      </c>
      <c r="CT42" s="6" t="str">
        <f>IF(BN42="","",BN42*(Inflation!$B$17/Inflation!$B$2))</f>
        <v/>
      </c>
      <c r="CU42" s="6" t="str">
        <f>IF(BO42="","",BO42*(Inflation!$B$17/Inflation!$B$2))</f>
        <v/>
      </c>
      <c r="CV42" s="6" t="str">
        <f>IF(BP42="","",BP42*(Inflation!$B$17/Inflation!$B$2))</f>
        <v/>
      </c>
      <c r="CW42" s="6" t="str">
        <f>IF(BQ42="","",BQ42*(Inflation!$B$17/Inflation!$B$2))</f>
        <v/>
      </c>
      <c r="CX42" s="6" t="str">
        <f>IF(BR42="","",BR42*(Inflation!$B$17/Inflation!$B$2))</f>
        <v/>
      </c>
      <c r="CY42" s="6" t="str">
        <f>IF(BS42="","",BS42*(Inflation!$B$17/Inflation!$B$2))</f>
        <v/>
      </c>
      <c r="CZ42" s="6" t="str">
        <f>IF(BT42="","",BT42*(Inflation!$B$17/Inflation!$B$2))</f>
        <v/>
      </c>
    </row>
    <row r="43" spans="1:104" ht="39" x14ac:dyDescent="0.25">
      <c r="A43" s="3" t="s">
        <v>164</v>
      </c>
      <c r="B43" s="3" t="s">
        <v>138</v>
      </c>
      <c r="C43" s="3" t="s">
        <v>12</v>
      </c>
      <c r="D43" s="9" t="s">
        <v>156</v>
      </c>
      <c r="E43" s="9" t="s">
        <v>300</v>
      </c>
      <c r="F43" s="63" t="s">
        <v>411</v>
      </c>
      <c r="G43" s="63" t="s">
        <v>436</v>
      </c>
      <c r="H43" s="6"/>
      <c r="I43" s="6"/>
      <c r="J43" s="6"/>
      <c r="K43" s="6"/>
      <c r="L43" s="6"/>
      <c r="M43" s="6"/>
      <c r="N43" s="6"/>
      <c r="O43" s="6"/>
      <c r="P43" s="69">
        <v>2010</v>
      </c>
      <c r="Q43" s="7">
        <v>-268</v>
      </c>
      <c r="R43" s="7">
        <v>-268</v>
      </c>
      <c r="S43" s="7">
        <v>-268</v>
      </c>
      <c r="T43" s="69">
        <v>2010</v>
      </c>
      <c r="U43" s="7">
        <v>-279</v>
      </c>
      <c r="V43" s="7">
        <v>-279</v>
      </c>
      <c r="W43" s="7">
        <v>-279</v>
      </c>
      <c r="X43" s="69">
        <v>2010</v>
      </c>
      <c r="Y43" s="7">
        <v>1111</v>
      </c>
      <c r="Z43" s="7">
        <v>1111</v>
      </c>
      <c r="AA43" s="7">
        <v>1111</v>
      </c>
      <c r="AB43" s="69">
        <v>2010</v>
      </c>
      <c r="AC43" s="7">
        <v>1118</v>
      </c>
      <c r="AD43" s="7">
        <v>1118</v>
      </c>
      <c r="AE43" s="7">
        <v>1118</v>
      </c>
      <c r="AF43" s="6"/>
      <c r="AG43" s="6"/>
      <c r="AH43" s="6"/>
      <c r="AI43" s="6"/>
      <c r="AJ43" s="6"/>
      <c r="AK43" s="6"/>
      <c r="AL43" s="6"/>
      <c r="AM43" s="6"/>
      <c r="AO43" s="6" t="str">
        <f>IF(H43="","",VLOOKUP(H43,Inflation!$A$2:'Inflation'!$B$21,2))</f>
        <v/>
      </c>
      <c r="AP43" s="6" t="str">
        <f>IF(I43="","",I43*(Inflation!$B$2/AO43))</f>
        <v/>
      </c>
      <c r="AQ43" s="6" t="str">
        <f>IF(J43="","",J43*(Inflation!$B$2/AO43))</f>
        <v/>
      </c>
      <c r="AR43" s="6" t="str">
        <f>IF(K43="","",K43*(Inflation!$B$2/AO43))</f>
        <v/>
      </c>
      <c r="AS43" s="6" t="str">
        <f>IF(L43="","",VLOOKUP(L43,Inflation!$A$2:'Inflation'!$B$21,2))</f>
        <v/>
      </c>
      <c r="AT43" s="6" t="str">
        <f>IF(M43="","",M43*(Inflation!$B$2/AS43))</f>
        <v/>
      </c>
      <c r="AU43" s="6" t="str">
        <f>IF(N43="","",N43*(Inflation!$B$2/AS43))</f>
        <v/>
      </c>
      <c r="AV43" s="6" t="str">
        <f>IF(O43="","",O43*(Inflation!$B$2/AS43))</f>
        <v/>
      </c>
      <c r="AW43" s="6">
        <f>IF(P43="","",VLOOKUP(P43,Inflation!$A$2:'Inflation'!$B$21,2))</f>
        <v>96.111000000000004</v>
      </c>
      <c r="AX43" s="6">
        <f>IF(Q43="","",Q43*(Inflation!$B$2/AW43))</f>
        <v>-222.48982946801095</v>
      </c>
      <c r="AY43" s="6">
        <f>IF(R43="","",R43*(Inflation!$B$2/AW43))</f>
        <v>-222.48982946801095</v>
      </c>
      <c r="AZ43" s="6">
        <f>IF(S43="","",S43*(Inflation!$B$2/AW43))</f>
        <v>-222.48982946801095</v>
      </c>
      <c r="BA43" s="6">
        <f>IF(T43="","",VLOOKUP(T43,Inflation!$A$2:'Inflation'!$B$21,2))</f>
        <v>96.111000000000004</v>
      </c>
      <c r="BB43" s="6">
        <f>IF(U43="","",U43*(Inflation!$B$2/BA43))</f>
        <v>-231.62187470736961</v>
      </c>
      <c r="BC43" s="6">
        <f>IF(V43="","",V43*(Inflation!$B$2/BA43))</f>
        <v>-231.62187470736961</v>
      </c>
      <c r="BD43" s="6">
        <f>IF(W43="","",W43*(Inflation!$B$2/BA43))</f>
        <v>-231.62187470736961</v>
      </c>
      <c r="BE43" s="6">
        <f>IF(X43="","",VLOOKUP(X43,Inflation!$A$2:'Inflation'!$B$21,2))</f>
        <v>96.111000000000004</v>
      </c>
      <c r="BF43" s="6">
        <f>IF(Y43="","",Y43*(Inflation!$B$2/BE43))</f>
        <v>922.33656917522455</v>
      </c>
      <c r="BG43" s="6">
        <f>IF(Z43="","",Z43*(Inflation!$B$2/BE43))</f>
        <v>922.33656917522455</v>
      </c>
      <c r="BH43" s="6">
        <f>IF(AA43="","",AA43*(Inflation!$B$2/BE43))</f>
        <v>922.33656917522455</v>
      </c>
      <c r="BI43" s="6">
        <f>IF(AB43="","",VLOOKUP(AB43,Inflation!$A$2:'Inflation'!$B$21,2))</f>
        <v>96.111000000000004</v>
      </c>
      <c r="BJ43" s="6">
        <f>IF(AC43="","",AC43*(Inflation!$B$2/BI43))</f>
        <v>928.14787069118006</v>
      </c>
      <c r="BK43" s="6">
        <f>IF(AD43="","",AD43*(Inflation!$B$2/BI43))</f>
        <v>928.14787069118006</v>
      </c>
      <c r="BL43" s="6">
        <f>IF(AE43="","",AE43*(Inflation!$B$2/BI43))</f>
        <v>928.14787069118006</v>
      </c>
      <c r="BM43" s="6" t="str">
        <f>IF(AF43="","",VLOOKUP(AF43,Inflation!$A$2:'Inflation'!$B$21,2))</f>
        <v/>
      </c>
      <c r="BN43" s="6" t="str">
        <f>IF(AG43="","",AG43*(Inflation!$B$2/BM43))</f>
        <v/>
      </c>
      <c r="BO43" s="6" t="str">
        <f>IF(AH43="","",AH43*(Inflation!$B$2/BM43))</f>
        <v/>
      </c>
      <c r="BP43" s="6" t="str">
        <f>IF(AI43="","",AI43*(Inflation!$B$2/BM43))</f>
        <v/>
      </c>
      <c r="BQ43" s="6" t="str">
        <f>IF(AJ43="","",VLOOKUP(AJ43,Inflation!$A$2:'Inflation'!$B$21,2))</f>
        <v/>
      </c>
      <c r="BR43" s="6" t="str">
        <f>IF(AK43="","",AK43*(Inflation!$B$2/BQ43))</f>
        <v/>
      </c>
      <c r="BS43" s="6" t="str">
        <f>IF(AL43="","",AL43*(Inflation!$B$2/BQ43))</f>
        <v/>
      </c>
      <c r="BT43" s="6" t="str">
        <f>IF(AM43="","",AM43*(Inflation!$B$2/BQ43))</f>
        <v/>
      </c>
      <c r="BV43" s="6" t="str">
        <f>IF(AP43="","",AP43*(Inflation!$B$17/Inflation!$B$2))</f>
        <v/>
      </c>
      <c r="BW43" s="6" t="str">
        <f>IF(AQ43="","",AQ43*(Inflation!$B$17/Inflation!$B$2))</f>
        <v/>
      </c>
      <c r="BX43" s="6" t="str">
        <f>IF(AR43="","",AR43*(Inflation!$B$17/Inflation!$B$2))</f>
        <v/>
      </c>
      <c r="BY43" s="6" t="str">
        <f>IF(AS43="","",AS43*(Inflation!$B$17/Inflation!$B$2))</f>
        <v/>
      </c>
      <c r="BZ43" s="6" t="str">
        <f>IF(AT43="","",AT43*(Inflation!$B$17/Inflation!$B$2))</f>
        <v/>
      </c>
      <c r="CA43" s="6" t="str">
        <f>IF(AU43="","",AU43*(Inflation!$B$17/Inflation!$B$2))</f>
        <v/>
      </c>
      <c r="CB43" s="6" t="str">
        <f>IF(AV43="","",AV43*(Inflation!$B$17/Inflation!$B$2))</f>
        <v/>
      </c>
      <c r="CC43" s="6">
        <f>IF(AW43="","",AW43*(Inflation!$B$17/Inflation!$B$2))</f>
        <v>127.60394516856748</v>
      </c>
      <c r="CD43" s="6">
        <f>IF(AX43="","",AX43*(Inflation!$B$17/Inflation!$B$2))</f>
        <v>-295.39365941463512</v>
      </c>
      <c r="CE43" s="6">
        <f>IF(AY43="","",AY43*(Inflation!$B$17/Inflation!$B$2))</f>
        <v>-295.39365941463512</v>
      </c>
      <c r="CF43" s="6">
        <f>IF(AZ43="","",AZ43*(Inflation!$B$17/Inflation!$B$2))</f>
        <v>-295.39365941463512</v>
      </c>
      <c r="CG43" s="6">
        <f>IF(BA43="","",BA43*(Inflation!$B$17/Inflation!$B$2))</f>
        <v>127.60394516856748</v>
      </c>
      <c r="CH43" s="6">
        <f>IF(BB43="","",BB43*(Inflation!$B$17/Inflation!$B$2))</f>
        <v>-307.51802603240003</v>
      </c>
      <c r="CI43" s="6">
        <f>IF(BC43="","",BC43*(Inflation!$B$17/Inflation!$B$2))</f>
        <v>-307.51802603240003</v>
      </c>
      <c r="CJ43" s="6">
        <f>IF(BD43="","",BD43*(Inflation!$B$17/Inflation!$B$2))</f>
        <v>-307.51802603240003</v>
      </c>
      <c r="CK43" s="6">
        <f>IF(BE43="","",BE43*(Inflation!$B$17/Inflation!$B$2))</f>
        <v>127.60394516856748</v>
      </c>
      <c r="CL43" s="6">
        <f>IF(BF43="","",BF43*(Inflation!$B$17/Inflation!$B$2))</f>
        <v>1224.5610283942524</v>
      </c>
      <c r="CM43" s="6">
        <f>IF(BG43="","",BG43*(Inflation!$B$17/Inflation!$B$2))</f>
        <v>1224.5610283942524</v>
      </c>
      <c r="CN43" s="6">
        <f>IF(BH43="","",BH43*(Inflation!$B$17/Inflation!$B$2))</f>
        <v>1224.5610283942524</v>
      </c>
      <c r="CO43" s="6">
        <f>IF(BI43="","",BI43*(Inflation!$B$17/Inflation!$B$2))</f>
        <v>127.60394516856748</v>
      </c>
      <c r="CP43" s="6">
        <f>IF(BJ43="","",BJ43*(Inflation!$B$17/Inflation!$B$2))</f>
        <v>1232.2765344237391</v>
      </c>
      <c r="CQ43" s="6">
        <f>IF(BK43="","",BK43*(Inflation!$B$17/Inflation!$B$2))</f>
        <v>1232.2765344237391</v>
      </c>
      <c r="CR43" s="6">
        <f>IF(BL43="","",BL43*(Inflation!$B$17/Inflation!$B$2))</f>
        <v>1232.2765344237391</v>
      </c>
      <c r="CS43" s="6" t="str">
        <f>IF(BM43="","",BM43*(Inflation!$B$17/Inflation!$B$2))</f>
        <v/>
      </c>
      <c r="CT43" s="6" t="str">
        <f>IF(BN43="","",BN43*(Inflation!$B$17/Inflation!$B$2))</f>
        <v/>
      </c>
      <c r="CU43" s="6" t="str">
        <f>IF(BO43="","",BO43*(Inflation!$B$17/Inflation!$B$2))</f>
        <v/>
      </c>
      <c r="CV43" s="6" t="str">
        <f>IF(BP43="","",BP43*(Inflation!$B$17/Inflation!$B$2))</f>
        <v/>
      </c>
      <c r="CW43" s="6" t="str">
        <f>IF(BQ43="","",BQ43*(Inflation!$B$17/Inflation!$B$2))</f>
        <v/>
      </c>
      <c r="CX43" s="6" t="str">
        <f>IF(BR43="","",BR43*(Inflation!$B$17/Inflation!$B$2))</f>
        <v/>
      </c>
      <c r="CY43" s="6" t="str">
        <f>IF(BS43="","",BS43*(Inflation!$B$17/Inflation!$B$2))</f>
        <v/>
      </c>
      <c r="CZ43" s="6" t="str">
        <f>IF(BT43="","",BT43*(Inflation!$B$17/Inflation!$B$2))</f>
        <v/>
      </c>
    </row>
    <row r="44" spans="1:104" ht="65" x14ac:dyDescent="0.25">
      <c r="A44" s="3" t="s">
        <v>164</v>
      </c>
      <c r="B44" s="3" t="s">
        <v>57</v>
      </c>
      <c r="C44" s="3" t="s">
        <v>16</v>
      </c>
      <c r="D44" s="9" t="s">
        <v>177</v>
      </c>
      <c r="E44" s="56" t="s">
        <v>509</v>
      </c>
      <c r="F44" s="63" t="s">
        <v>412</v>
      </c>
      <c r="G44" s="63" t="s">
        <v>437</v>
      </c>
      <c r="H44" s="69">
        <v>2016</v>
      </c>
      <c r="I44" s="6"/>
      <c r="J44" s="7">
        <v>5.3</v>
      </c>
      <c r="K44" s="7">
        <v>49.5</v>
      </c>
      <c r="L44" s="69">
        <v>2016</v>
      </c>
      <c r="M44" s="6"/>
      <c r="N44" s="7">
        <v>4.0999999999999996</v>
      </c>
      <c r="O44" s="7">
        <v>39.200000000000003</v>
      </c>
      <c r="P44" s="69">
        <v>2016</v>
      </c>
      <c r="Q44" s="6"/>
      <c r="R44" s="7">
        <v>8.1999999999999993</v>
      </c>
      <c r="S44" s="7">
        <v>28.7</v>
      </c>
      <c r="T44" s="69">
        <v>2016</v>
      </c>
      <c r="U44" s="6"/>
      <c r="V44" s="7">
        <v>8.1999999999999993</v>
      </c>
      <c r="W44" s="7">
        <v>31</v>
      </c>
      <c r="X44" s="55"/>
      <c r="Y44" s="55"/>
      <c r="Z44" s="55"/>
      <c r="AA44" s="55"/>
      <c r="AB44" s="55"/>
      <c r="AC44" s="55"/>
      <c r="AD44" s="55"/>
      <c r="AE44" s="55"/>
      <c r="AF44" s="69">
        <v>2016</v>
      </c>
      <c r="AG44" s="6"/>
      <c r="AH44" s="7">
        <v>43.7</v>
      </c>
      <c r="AI44" s="7">
        <v>79.5</v>
      </c>
      <c r="AJ44" s="69">
        <v>2016</v>
      </c>
      <c r="AK44" s="6"/>
      <c r="AL44" s="7">
        <v>47.4</v>
      </c>
      <c r="AM44" s="7">
        <v>86.3</v>
      </c>
      <c r="AO44" s="6">
        <f>IF(H44="","",VLOOKUP(H44,Inflation!$A$2:'Inflation'!$B$21,2))</f>
        <v>105.935</v>
      </c>
      <c r="AP44" s="6" t="str">
        <f>IF(I44="","",I44*(Inflation!$B$2/AO44))</f>
        <v/>
      </c>
      <c r="AQ44" s="6">
        <f>IF(J44="","",J44*(Inflation!$B$2/AO44))</f>
        <v>3.9919478925756358</v>
      </c>
      <c r="AR44" s="6">
        <f>IF(K44="","",K44*(Inflation!$B$2/AO44))</f>
        <v>37.283286921225283</v>
      </c>
      <c r="AS44" s="6">
        <f>IF(L44="","",VLOOKUP(L44,Inflation!$A$2:'Inflation'!$B$21,2))</f>
        <v>105.935</v>
      </c>
      <c r="AT44" s="6" t="str">
        <f>IF(M44="","",M44*(Inflation!$B$2/AS44))</f>
        <v/>
      </c>
      <c r="AU44" s="6">
        <f>IF(N44="","",N44*(Inflation!$B$2/AS44))</f>
        <v>3.0881106338792654</v>
      </c>
      <c r="AV44" s="6">
        <f>IF(O44="","",O44*(Inflation!$B$2/AS44))</f>
        <v>29.525350450748103</v>
      </c>
      <c r="AW44" s="6">
        <f>IF(P44="","",VLOOKUP(P44,Inflation!$A$2:'Inflation'!$B$21,2))</f>
        <v>105.935</v>
      </c>
      <c r="AX44" s="6" t="str">
        <f>IF(Q44="","",Q44*(Inflation!$B$2/AW44))</f>
        <v/>
      </c>
      <c r="AY44" s="6">
        <f>IF(R44="","",R44*(Inflation!$B$2/AW44))</f>
        <v>6.1762212677585309</v>
      </c>
      <c r="AZ44" s="6">
        <f>IF(S44="","",S44*(Inflation!$B$2/AW44))</f>
        <v>21.616774437154859</v>
      </c>
      <c r="BA44" s="6">
        <f>IF(T44="","",VLOOKUP(T44,Inflation!$A$2:'Inflation'!$B$21,2))</f>
        <v>105.935</v>
      </c>
      <c r="BB44" s="6" t="str">
        <f>IF(U44="","",U44*(Inflation!$B$2/BA44))</f>
        <v/>
      </c>
      <c r="BC44" s="6">
        <f>IF(V44="","",V44*(Inflation!$B$2/BA44))</f>
        <v>6.1762212677585309</v>
      </c>
      <c r="BD44" s="6">
        <f>IF(W44="","",W44*(Inflation!$B$2/BA44))</f>
        <v>23.349129182989568</v>
      </c>
      <c r="BE44" s="6" t="str">
        <f>IF(X44="","",VLOOKUP(X44,Inflation!$A$2:'Inflation'!$B$21,2))</f>
        <v/>
      </c>
      <c r="BF44" s="6" t="str">
        <f>IF(Y44="","",Y44*(Inflation!$B$2/BE44))</f>
        <v/>
      </c>
      <c r="BG44" s="6" t="str">
        <f>IF(Z44="","",Z44*(Inflation!$B$2/BE44))</f>
        <v/>
      </c>
      <c r="BH44" s="6" t="str">
        <f>IF(AA44="","",AA44*(Inflation!$B$2/BE44))</f>
        <v/>
      </c>
      <c r="BI44" s="6" t="str">
        <f>IF(AB44="","",VLOOKUP(AB44,Inflation!$A$2:'Inflation'!$B$21,2))</f>
        <v/>
      </c>
      <c r="BJ44" s="6" t="str">
        <f>IF(AC44="","",AC44*(Inflation!$B$2/BI44))</f>
        <v/>
      </c>
      <c r="BK44" s="6" t="str">
        <f>IF(AD44="","",AD44*(Inflation!$B$2/BI44))</f>
        <v/>
      </c>
      <c r="BL44" s="6" t="str">
        <f>IF(AE44="","",AE44*(Inflation!$B$2/BI44))</f>
        <v/>
      </c>
      <c r="BM44" s="6">
        <f>IF(AF44="","",VLOOKUP(AF44,Inflation!$A$2:'Inflation'!$B$21,2))</f>
        <v>105.935</v>
      </c>
      <c r="BN44" s="6" t="str">
        <f>IF(AG44="","",AG44*(Inflation!$B$2/BM44))</f>
        <v/>
      </c>
      <c r="BO44" s="6">
        <f>IF(AH44="","",AH44*(Inflation!$B$2/BM44))</f>
        <v>32.914740170859488</v>
      </c>
      <c r="BP44" s="6">
        <f>IF(AI44="","",AI44*(Inflation!$B$2/BM44))</f>
        <v>59.879218388634541</v>
      </c>
      <c r="BQ44" s="6">
        <f>IF(AJ44="","",VLOOKUP(AJ44,Inflation!$A$2:'Inflation'!$B$21,2))</f>
        <v>105.935</v>
      </c>
      <c r="BR44" s="6" t="str">
        <f>IF(AK44="","",AK44*(Inflation!$B$2/BQ44))</f>
        <v/>
      </c>
      <c r="BS44" s="6">
        <f>IF(AL44="","",AL44*(Inflation!$B$2/BQ44))</f>
        <v>35.701571718506628</v>
      </c>
      <c r="BT44" s="6">
        <f>IF(AM44="","",AM44*(Inflation!$B$2/BQ44))</f>
        <v>65.000962854580635</v>
      </c>
      <c r="BV44" s="6" t="str">
        <f>IF(AP44="","",AP44*(Inflation!$B$17/Inflation!$B$2))</f>
        <v/>
      </c>
      <c r="BW44" s="6">
        <f>IF(AQ44="","",AQ44*(Inflation!$B$17/Inflation!$B$2))</f>
        <v>5.2999999999999989</v>
      </c>
      <c r="BX44" s="6">
        <f>IF(AR44="","",AR44*(Inflation!$B$17/Inflation!$B$2))</f>
        <v>49.5</v>
      </c>
      <c r="BY44" s="6">
        <f>IF(AS44="","",AS44*(Inflation!$B$17/Inflation!$B$2))</f>
        <v>140.64700119062539</v>
      </c>
      <c r="BZ44" s="6" t="str">
        <f>IF(AT44="","",AT44*(Inflation!$B$17/Inflation!$B$2))</f>
        <v/>
      </c>
      <c r="CA44" s="6">
        <f>IF(AU44="","",AU44*(Inflation!$B$17/Inflation!$B$2))</f>
        <v>4.0999999999999996</v>
      </c>
      <c r="CB44" s="6">
        <f>IF(AV44="","",AV44*(Inflation!$B$17/Inflation!$B$2))</f>
        <v>39.200000000000003</v>
      </c>
      <c r="CC44" s="6">
        <f>IF(AW44="","",AW44*(Inflation!$B$17/Inflation!$B$2))</f>
        <v>140.64700119062539</v>
      </c>
      <c r="CD44" s="6" t="str">
        <f>IF(AX44="","",AX44*(Inflation!$B$17/Inflation!$B$2))</f>
        <v/>
      </c>
      <c r="CE44" s="6">
        <f>IF(AY44="","",AY44*(Inflation!$B$17/Inflation!$B$2))</f>
        <v>8.1999999999999993</v>
      </c>
      <c r="CF44" s="6">
        <f>IF(AZ44="","",AZ44*(Inflation!$B$17/Inflation!$B$2))</f>
        <v>28.7</v>
      </c>
      <c r="CG44" s="6">
        <f>IF(BA44="","",BA44*(Inflation!$B$17/Inflation!$B$2))</f>
        <v>140.64700119062539</v>
      </c>
      <c r="CH44" s="6" t="str">
        <f>IF(BB44="","",BB44*(Inflation!$B$17/Inflation!$B$2))</f>
        <v/>
      </c>
      <c r="CI44" s="6">
        <f>IF(BC44="","",BC44*(Inflation!$B$17/Inflation!$B$2))</f>
        <v>8.1999999999999993</v>
      </c>
      <c r="CJ44" s="6">
        <f>IF(BD44="","",BD44*(Inflation!$B$17/Inflation!$B$2))</f>
        <v>30.999999999999996</v>
      </c>
      <c r="CK44" s="6" t="str">
        <f>IF(BE44="","",BE44*(Inflation!$B$17/Inflation!$B$2))</f>
        <v/>
      </c>
      <c r="CL44" s="6" t="str">
        <f>IF(BF44="","",BF44*(Inflation!$B$17/Inflation!$B$2))</f>
        <v/>
      </c>
      <c r="CM44" s="6" t="str">
        <f>IF(BG44="","",BG44*(Inflation!$B$17/Inflation!$B$2))</f>
        <v/>
      </c>
      <c r="CN44" s="6" t="str">
        <f>IF(BH44="","",BH44*(Inflation!$B$17/Inflation!$B$2))</f>
        <v/>
      </c>
      <c r="CO44" s="6" t="str">
        <f>IF(BI44="","",BI44*(Inflation!$B$17/Inflation!$B$2))</f>
        <v/>
      </c>
      <c r="CP44" s="6" t="str">
        <f>IF(BJ44="","",BJ44*(Inflation!$B$17/Inflation!$B$2))</f>
        <v/>
      </c>
      <c r="CQ44" s="6" t="str">
        <f>IF(BK44="","",BK44*(Inflation!$B$17/Inflation!$B$2))</f>
        <v/>
      </c>
      <c r="CR44" s="6" t="str">
        <f>IF(BL44="","",BL44*(Inflation!$B$17/Inflation!$B$2))</f>
        <v/>
      </c>
      <c r="CS44" s="6">
        <f>IF(BM44="","",BM44*(Inflation!$B$17/Inflation!$B$2))</f>
        <v>140.64700119062539</v>
      </c>
      <c r="CT44" s="6" t="str">
        <f>IF(BN44="","",BN44*(Inflation!$B$17/Inflation!$B$2))</f>
        <v/>
      </c>
      <c r="CU44" s="6">
        <f>IF(BO44="","",BO44*(Inflation!$B$17/Inflation!$B$2))</f>
        <v>43.699999999999996</v>
      </c>
      <c r="CV44" s="6">
        <f>IF(BP44="","",BP44*(Inflation!$B$17/Inflation!$B$2))</f>
        <v>79.5</v>
      </c>
      <c r="CW44" s="6">
        <f>IF(BQ44="","",BQ44*(Inflation!$B$17/Inflation!$B$2))</f>
        <v>140.64700119062539</v>
      </c>
      <c r="CX44" s="6" t="str">
        <f>IF(BR44="","",BR44*(Inflation!$B$17/Inflation!$B$2))</f>
        <v/>
      </c>
      <c r="CY44" s="6">
        <f>IF(BS44="","",BS44*(Inflation!$B$17/Inflation!$B$2))</f>
        <v>47.399999999999991</v>
      </c>
      <c r="CZ44" s="6">
        <f>IF(BT44="","",BT44*(Inflation!$B$17/Inflation!$B$2))</f>
        <v>86.299999999999983</v>
      </c>
    </row>
    <row r="45" spans="1:104" ht="39" x14ac:dyDescent="0.25">
      <c r="A45" s="3" t="s">
        <v>164</v>
      </c>
      <c r="B45" s="3" t="s">
        <v>30</v>
      </c>
      <c r="C45" s="3" t="s">
        <v>13</v>
      </c>
      <c r="D45" s="9" t="s">
        <v>174</v>
      </c>
      <c r="E45" s="12" t="s">
        <v>496</v>
      </c>
      <c r="F45" s="63" t="s">
        <v>413</v>
      </c>
      <c r="G45" s="63" t="s">
        <v>486</v>
      </c>
      <c r="H45" s="6"/>
      <c r="I45" s="6"/>
      <c r="J45" s="6"/>
      <c r="K45" s="6"/>
      <c r="L45" s="6"/>
      <c r="M45" s="6"/>
      <c r="N45" s="6"/>
      <c r="O45" s="6"/>
      <c r="P45" s="69">
        <v>2017</v>
      </c>
      <c r="Q45" s="7">
        <v>52.86</v>
      </c>
      <c r="R45" s="7">
        <v>7.12</v>
      </c>
      <c r="S45" s="7">
        <v>98.6</v>
      </c>
      <c r="T45" s="69">
        <v>2017</v>
      </c>
      <c r="U45" s="7">
        <v>51.44</v>
      </c>
      <c r="V45" s="7">
        <v>6.87</v>
      </c>
      <c r="W45" s="7">
        <v>96.01</v>
      </c>
      <c r="X45" s="6"/>
      <c r="Y45" s="6"/>
      <c r="Z45" s="6"/>
      <c r="AA45" s="6"/>
      <c r="AB45" s="6"/>
      <c r="AC45" s="6"/>
      <c r="AD45" s="6"/>
      <c r="AE45" s="6"/>
      <c r="AF45" s="6"/>
      <c r="AG45" s="6"/>
      <c r="AH45" s="6"/>
      <c r="AI45" s="6"/>
      <c r="AJ45" s="6"/>
      <c r="AK45" s="6"/>
      <c r="AL45" s="6"/>
      <c r="AM45" s="6"/>
      <c r="AO45" s="6" t="str">
        <f>IF(H45="","",VLOOKUP(H45,Inflation!$A$2:'Inflation'!$B$21,2))</f>
        <v/>
      </c>
      <c r="AP45" s="6" t="str">
        <f>IF(I45="","",I45*(Inflation!$B$2/AO45))</f>
        <v/>
      </c>
      <c r="AQ45" s="6" t="str">
        <f>IF(J45="","",J45*(Inflation!$B$2/AO45))</f>
        <v/>
      </c>
      <c r="AR45" s="6" t="str">
        <f>IF(K45="","",K45*(Inflation!$B$2/AO45))</f>
        <v/>
      </c>
      <c r="AS45" s="6" t="str">
        <f>IF(L45="","",VLOOKUP(L45,Inflation!$A$2:'Inflation'!$B$21,2))</f>
        <v/>
      </c>
      <c r="AT45" s="6" t="str">
        <f>IF(M45="","",M45*(Inflation!$B$2/AS45))</f>
        <v/>
      </c>
      <c r="AU45" s="6" t="str">
        <f>IF(N45="","",N45*(Inflation!$B$2/AS45))</f>
        <v/>
      </c>
      <c r="AV45" s="6" t="str">
        <f>IF(O45="","",O45*(Inflation!$B$2/AS45))</f>
        <v/>
      </c>
      <c r="AW45" s="6">
        <f>IF(P45="","",VLOOKUP(P45,Inflation!$A$2:'Inflation'!$B$21,2))</f>
        <v>107.94799999999999</v>
      </c>
      <c r="AX45" s="6">
        <f>IF(Q45="","",Q45*(Inflation!$B$2/AW45))</f>
        <v>39.071584466595027</v>
      </c>
      <c r="AY45" s="6">
        <f>IF(R45="","",R45*(Inflation!$B$2/AW45))</f>
        <v>5.2627635528217294</v>
      </c>
      <c r="AZ45" s="6">
        <f>IF(S45="","",S45*(Inflation!$B$2/AW45))</f>
        <v>72.88040538036833</v>
      </c>
      <c r="BA45" s="6">
        <f>IF(T45="","",VLOOKUP(T45,Inflation!$A$2:'Inflation'!$B$21,2))</f>
        <v>107.94799999999999</v>
      </c>
      <c r="BB45" s="6">
        <f>IF(U45="","",U45*(Inflation!$B$2/BA45))</f>
        <v>38.02198836476822</v>
      </c>
      <c r="BC45" s="6">
        <f>IF(V45="","",V45*(Inflation!$B$2/BA45))</f>
        <v>5.0779755067254611</v>
      </c>
      <c r="BD45" s="6">
        <f>IF(W45="","",W45*(Inflation!$B$2/BA45))</f>
        <v>70.966001222810988</v>
      </c>
      <c r="BE45" s="6" t="str">
        <f>IF(X45="","",VLOOKUP(X45,Inflation!$A$2:'Inflation'!$B$21,2))</f>
        <v/>
      </c>
      <c r="BF45" s="6" t="str">
        <f>IF(Y45="","",Y45*(Inflation!$B$2/BE45))</f>
        <v/>
      </c>
      <c r="BG45" s="6" t="str">
        <f>IF(Z45="","",Z45*(Inflation!$B$2/BE45))</f>
        <v/>
      </c>
      <c r="BH45" s="6" t="str">
        <f>IF(AA45="","",AA45*(Inflation!$B$2/BE45))</f>
        <v/>
      </c>
      <c r="BI45" s="6" t="str">
        <f>IF(AB45="","",VLOOKUP(AB45,Inflation!$A$2:'Inflation'!$B$21,2))</f>
        <v/>
      </c>
      <c r="BJ45" s="6" t="str">
        <f>IF(AC45="","",AC45*(Inflation!$B$2/BI45))</f>
        <v/>
      </c>
      <c r="BK45" s="6" t="str">
        <f>IF(AD45="","",AD45*(Inflation!$B$2/BI45))</f>
        <v/>
      </c>
      <c r="BL45" s="6" t="str">
        <f>IF(AE45="","",AE45*(Inflation!$B$2/BI45))</f>
        <v/>
      </c>
      <c r="BM45" s="6" t="str">
        <f>IF(AF45="","",VLOOKUP(AF45,Inflation!$A$2:'Inflation'!$B$21,2))</f>
        <v/>
      </c>
      <c r="BN45" s="6" t="str">
        <f>IF(AG45="","",AG45*(Inflation!$B$2/BM45))</f>
        <v/>
      </c>
      <c r="BO45" s="6" t="str">
        <f>IF(AH45="","",AH45*(Inflation!$B$2/BM45))</f>
        <v/>
      </c>
      <c r="BP45" s="6" t="str">
        <f>IF(AI45="","",AI45*(Inflation!$B$2/BM45))</f>
        <v/>
      </c>
      <c r="BQ45" s="6" t="str">
        <f>IF(AJ45="","",VLOOKUP(AJ45,Inflation!$A$2:'Inflation'!$B$21,2))</f>
        <v/>
      </c>
      <c r="BR45" s="6" t="str">
        <f>IF(AK45="","",AK45*(Inflation!$B$2/BQ45))</f>
        <v/>
      </c>
      <c r="BS45" s="6" t="str">
        <f>IF(AL45="","",AL45*(Inflation!$B$2/BQ45))</f>
        <v/>
      </c>
      <c r="BT45" s="6" t="str">
        <f>IF(AM45="","",AM45*(Inflation!$B$2/BQ45))</f>
        <v/>
      </c>
      <c r="BV45" s="6" t="str">
        <f>IF(AP45="","",AP45*(Inflation!$B$17/Inflation!$B$2))</f>
        <v/>
      </c>
      <c r="BW45" s="6" t="str">
        <f>IF(AQ45="","",AQ45*(Inflation!$B$17/Inflation!$B$2))</f>
        <v/>
      </c>
      <c r="BX45" s="6" t="str">
        <f>IF(AR45="","",AR45*(Inflation!$B$17/Inflation!$B$2))</f>
        <v/>
      </c>
      <c r="BY45" s="6" t="str">
        <f>IF(AS45="","",AS45*(Inflation!$B$17/Inflation!$B$2))</f>
        <v/>
      </c>
      <c r="BZ45" s="6" t="str">
        <f>IF(AT45="","",AT45*(Inflation!$B$17/Inflation!$B$2))</f>
        <v/>
      </c>
      <c r="CA45" s="6" t="str">
        <f>IF(AU45="","",AU45*(Inflation!$B$17/Inflation!$B$2))</f>
        <v/>
      </c>
      <c r="CB45" s="6" t="str">
        <f>IF(AV45="","",AV45*(Inflation!$B$17/Inflation!$B$2))</f>
        <v/>
      </c>
      <c r="CC45" s="6">
        <f>IF(AW45="","",AW45*(Inflation!$B$17/Inflation!$B$2))</f>
        <v>143.31960621631782</v>
      </c>
      <c r="CD45" s="6">
        <f>IF(AX45="","",AX45*(Inflation!$B$17/Inflation!$B$2))</f>
        <v>51.874273724385809</v>
      </c>
      <c r="CE45" s="6">
        <f>IF(AY45="","",AY45*(Inflation!$B$17/Inflation!$B$2))</f>
        <v>6.9872271834587023</v>
      </c>
      <c r="CF45" s="6">
        <f>IF(AZ45="","",AZ45*(Inflation!$B$17/Inflation!$B$2))</f>
        <v>96.761320265312932</v>
      </c>
      <c r="CG45" s="6">
        <f>IF(BA45="","",BA45*(Inflation!$B$17/Inflation!$B$2))</f>
        <v>143.31960621631782</v>
      </c>
      <c r="CH45" s="6">
        <f>IF(BB45="","",BB45*(Inflation!$B$17/Inflation!$B$2))</f>
        <v>50.480753696224099</v>
      </c>
      <c r="CI45" s="6">
        <f>IF(BC45="","",BC45*(Inflation!$B$17/Inflation!$B$2))</f>
        <v>6.7418891503316418</v>
      </c>
      <c r="CJ45" s="6">
        <f>IF(BD45="","",BD45*(Inflation!$B$17/Inflation!$B$2))</f>
        <v>94.219618242116567</v>
      </c>
      <c r="CK45" s="6" t="str">
        <f>IF(BE45="","",BE45*(Inflation!$B$17/Inflation!$B$2))</f>
        <v/>
      </c>
      <c r="CL45" s="6" t="str">
        <f>IF(BF45="","",BF45*(Inflation!$B$17/Inflation!$B$2))</f>
        <v/>
      </c>
      <c r="CM45" s="6" t="str">
        <f>IF(BG45="","",BG45*(Inflation!$B$17/Inflation!$B$2))</f>
        <v/>
      </c>
      <c r="CN45" s="6" t="str">
        <f>IF(BH45="","",BH45*(Inflation!$B$17/Inflation!$B$2))</f>
        <v/>
      </c>
      <c r="CO45" s="6" t="str">
        <f>IF(BI45="","",BI45*(Inflation!$B$17/Inflation!$B$2))</f>
        <v/>
      </c>
      <c r="CP45" s="6" t="str">
        <f>IF(BJ45="","",BJ45*(Inflation!$B$17/Inflation!$B$2))</f>
        <v/>
      </c>
      <c r="CQ45" s="6" t="str">
        <f>IF(BK45="","",BK45*(Inflation!$B$17/Inflation!$B$2))</f>
        <v/>
      </c>
      <c r="CR45" s="6" t="str">
        <f>IF(BL45="","",BL45*(Inflation!$B$17/Inflation!$B$2))</f>
        <v/>
      </c>
      <c r="CS45" s="6" t="str">
        <f>IF(BM45="","",BM45*(Inflation!$B$17/Inflation!$B$2))</f>
        <v/>
      </c>
      <c r="CT45" s="6" t="str">
        <f>IF(BN45="","",BN45*(Inflation!$B$17/Inflation!$B$2))</f>
        <v/>
      </c>
      <c r="CU45" s="6" t="str">
        <f>IF(BO45="","",BO45*(Inflation!$B$17/Inflation!$B$2))</f>
        <v/>
      </c>
      <c r="CV45" s="6" t="str">
        <f>IF(BP45="","",BP45*(Inflation!$B$17/Inflation!$B$2))</f>
        <v/>
      </c>
      <c r="CW45" s="6" t="str">
        <f>IF(BQ45="","",BQ45*(Inflation!$B$17/Inflation!$B$2))</f>
        <v/>
      </c>
      <c r="CX45" s="6" t="str">
        <f>IF(BR45="","",BR45*(Inflation!$B$17/Inflation!$B$2))</f>
        <v/>
      </c>
      <c r="CY45" s="6" t="str">
        <f>IF(BS45="","",BS45*(Inflation!$B$17/Inflation!$B$2))</f>
        <v/>
      </c>
      <c r="CZ45" s="6" t="str">
        <f>IF(BT45="","",BT45*(Inflation!$B$17/Inflation!$B$2))</f>
        <v/>
      </c>
    </row>
    <row r="46" spans="1:104" ht="52" x14ac:dyDescent="0.25">
      <c r="A46" s="3" t="s">
        <v>19</v>
      </c>
      <c r="B46" s="3" t="s">
        <v>76</v>
      </c>
      <c r="C46" s="3" t="s">
        <v>189</v>
      </c>
      <c r="D46" s="9" t="s">
        <v>129</v>
      </c>
      <c r="E46" s="12" t="s">
        <v>305</v>
      </c>
      <c r="F46" s="63" t="s">
        <v>414</v>
      </c>
      <c r="G46" s="65" t="s">
        <v>487</v>
      </c>
      <c r="H46" s="69">
        <v>2012</v>
      </c>
      <c r="I46" s="7">
        <v>101.1</v>
      </c>
      <c r="J46" s="6"/>
      <c r="K46" s="6"/>
      <c r="L46" s="69">
        <v>2012</v>
      </c>
      <c r="M46" s="7">
        <v>104.1</v>
      </c>
      <c r="N46" s="6"/>
      <c r="O46" s="6"/>
      <c r="P46" s="69">
        <v>2012</v>
      </c>
      <c r="Q46" s="7">
        <v>21</v>
      </c>
      <c r="R46" s="6"/>
      <c r="S46" s="6"/>
      <c r="T46" s="69">
        <v>2012</v>
      </c>
      <c r="U46" s="7">
        <v>23.5</v>
      </c>
      <c r="V46" s="6"/>
      <c r="W46" s="6"/>
      <c r="X46" s="6"/>
      <c r="Y46" s="6"/>
      <c r="Z46" s="6"/>
      <c r="AA46" s="6"/>
      <c r="AB46" s="6"/>
      <c r="AC46" s="6"/>
      <c r="AD46" s="6"/>
      <c r="AE46" s="6"/>
      <c r="AF46" s="6"/>
      <c r="AG46" s="6"/>
      <c r="AH46" s="6"/>
      <c r="AI46" s="6"/>
      <c r="AJ46" s="6"/>
      <c r="AK46" s="6"/>
      <c r="AL46" s="6"/>
      <c r="AM46" s="6"/>
      <c r="AO46" s="6">
        <f>IF(H46="","",VLOOKUP(H46,Inflation!$A$2:'Inflation'!$B$21,2))</f>
        <v>100</v>
      </c>
      <c r="AP46" s="6">
        <f>IF(I46="","",I46*(Inflation!$B$2/AO46))</f>
        <v>80.667690000000007</v>
      </c>
      <c r="AQ46" s="6" t="str">
        <f>IF(J46="","",J46*(Inflation!$B$2/AO46))</f>
        <v/>
      </c>
      <c r="AR46" s="6" t="str">
        <f>IF(K46="","",K46*(Inflation!$B$2/AO46))</f>
        <v/>
      </c>
      <c r="AS46" s="6">
        <f>IF(L46="","",VLOOKUP(L46,Inflation!$A$2:'Inflation'!$B$21,2))</f>
        <v>100</v>
      </c>
      <c r="AT46" s="6">
        <f>IF(M46="","",M46*(Inflation!$B$2/AS46))</f>
        <v>83.061390000000003</v>
      </c>
      <c r="AU46" s="6" t="str">
        <f>IF(N46="","",N46*(Inflation!$B$2/AS46))</f>
        <v/>
      </c>
      <c r="AV46" s="6" t="str">
        <f>IF(O46="","",O46*(Inflation!$B$2/AS46))</f>
        <v/>
      </c>
      <c r="AW46" s="6">
        <f>IF(P46="","",VLOOKUP(P46,Inflation!$A$2:'Inflation'!$B$21,2))</f>
        <v>100</v>
      </c>
      <c r="AX46" s="6">
        <f>IF(Q46="","",Q46*(Inflation!$B$2/AW46))</f>
        <v>16.7559</v>
      </c>
      <c r="AY46" s="6" t="str">
        <f>IF(R46="","",R46*(Inflation!$B$2/AW46))</f>
        <v/>
      </c>
      <c r="AZ46" s="6" t="str">
        <f>IF(S46="","",S46*(Inflation!$B$2/AW46))</f>
        <v/>
      </c>
      <c r="BA46" s="6">
        <f>IF(T46="","",VLOOKUP(T46,Inflation!$A$2:'Inflation'!$B$21,2))</f>
        <v>100</v>
      </c>
      <c r="BB46" s="6">
        <f>IF(U46="","",U46*(Inflation!$B$2/BA46))</f>
        <v>18.75065</v>
      </c>
      <c r="BC46" s="6" t="str">
        <f>IF(V46="","",V46*(Inflation!$B$2/BA46))</f>
        <v/>
      </c>
      <c r="BD46" s="6" t="str">
        <f>IF(W46="","",W46*(Inflation!$B$2/BA46))</f>
        <v/>
      </c>
      <c r="BE46" s="6" t="str">
        <f>IF(X46="","",VLOOKUP(X46,Inflation!$A$2:'Inflation'!$B$21,2))</f>
        <v/>
      </c>
      <c r="BF46" s="6" t="str">
        <f>IF(Y46="","",Y46*(Inflation!$B$2/BE46))</f>
        <v/>
      </c>
      <c r="BG46" s="6" t="str">
        <f>IF(Z46="","",Z46*(Inflation!$B$2/BE46))</f>
        <v/>
      </c>
      <c r="BH46" s="6" t="str">
        <f>IF(AA46="","",AA46*(Inflation!$B$2/BE46))</f>
        <v/>
      </c>
      <c r="BI46" s="6" t="str">
        <f>IF(AB46="","",VLOOKUP(AB46,Inflation!$A$2:'Inflation'!$B$21,2))</f>
        <v/>
      </c>
      <c r="BJ46" s="6" t="str">
        <f>IF(AC46="","",AC46*(Inflation!$B$2/BI46))</f>
        <v/>
      </c>
      <c r="BK46" s="6" t="str">
        <f>IF(AD46="","",AD46*(Inflation!$B$2/BI46))</f>
        <v/>
      </c>
      <c r="BL46" s="6" t="str">
        <f>IF(AE46="","",AE46*(Inflation!$B$2/BI46))</f>
        <v/>
      </c>
      <c r="BM46" s="6" t="str">
        <f>IF(AF46="","",VLOOKUP(AF46,Inflation!$A$2:'Inflation'!$B$21,2))</f>
        <v/>
      </c>
      <c r="BN46" s="6" t="str">
        <f>IF(AG46="","",AG46*(Inflation!$B$2/BM46))</f>
        <v/>
      </c>
      <c r="BO46" s="6" t="str">
        <f>IF(AH46="","",AH46*(Inflation!$B$2/BM46))</f>
        <v/>
      </c>
      <c r="BP46" s="6" t="str">
        <f>IF(AI46="","",AI46*(Inflation!$B$2/BM46))</f>
        <v/>
      </c>
      <c r="BQ46" s="6" t="str">
        <f>IF(AJ46="","",VLOOKUP(AJ46,Inflation!$A$2:'Inflation'!$B$21,2))</f>
        <v/>
      </c>
      <c r="BR46" s="6" t="str">
        <f>IF(AK46="","",AK46*(Inflation!$B$2/BQ46))</f>
        <v/>
      </c>
      <c r="BS46" s="6" t="str">
        <f>IF(AL46="","",AL46*(Inflation!$B$2/BQ46))</f>
        <v/>
      </c>
      <c r="BT46" s="6" t="str">
        <f>IF(AM46="","",AM46*(Inflation!$B$2/BQ46))</f>
        <v/>
      </c>
      <c r="BV46" s="6">
        <f>IF(AP46="","",AP46*(Inflation!$B$17/Inflation!$B$2))</f>
        <v>107.100285</v>
      </c>
      <c r="BW46" s="6" t="str">
        <f>IF(AQ46="","",AQ46*(Inflation!$B$17/Inflation!$B$2))</f>
        <v/>
      </c>
      <c r="BX46" s="6" t="str">
        <f>IF(AR46="","",AR46*(Inflation!$B$17/Inflation!$B$2))</f>
        <v/>
      </c>
      <c r="BY46" s="6">
        <f>IF(AS46="","",AS46*(Inflation!$B$17/Inflation!$B$2))</f>
        <v>132.76726406817895</v>
      </c>
      <c r="BZ46" s="6">
        <f>IF(AT46="","",AT46*(Inflation!$B$17/Inflation!$B$2))</f>
        <v>110.278335</v>
      </c>
      <c r="CA46" s="6" t="str">
        <f>IF(AU46="","",AU46*(Inflation!$B$17/Inflation!$B$2))</f>
        <v/>
      </c>
      <c r="CB46" s="6" t="str">
        <f>IF(AV46="","",AV46*(Inflation!$B$17/Inflation!$B$2))</f>
        <v/>
      </c>
      <c r="CC46" s="6">
        <f>IF(AW46="","",AW46*(Inflation!$B$17/Inflation!$B$2))</f>
        <v>132.76726406817895</v>
      </c>
      <c r="CD46" s="6">
        <f>IF(AX46="","",AX46*(Inflation!$B$17/Inflation!$B$2))</f>
        <v>22.24635</v>
      </c>
      <c r="CE46" s="6" t="str">
        <f>IF(AY46="","",AY46*(Inflation!$B$17/Inflation!$B$2))</f>
        <v/>
      </c>
      <c r="CF46" s="6" t="str">
        <f>IF(AZ46="","",AZ46*(Inflation!$B$17/Inflation!$B$2))</f>
        <v/>
      </c>
      <c r="CG46" s="6">
        <f>IF(BA46="","",BA46*(Inflation!$B$17/Inflation!$B$2))</f>
        <v>132.76726406817895</v>
      </c>
      <c r="CH46" s="6">
        <f>IF(BB46="","",BB46*(Inflation!$B$17/Inflation!$B$2))</f>
        <v>24.894724999999998</v>
      </c>
      <c r="CI46" s="6" t="str">
        <f>IF(BC46="","",BC46*(Inflation!$B$17/Inflation!$B$2))</f>
        <v/>
      </c>
      <c r="CJ46" s="6" t="str">
        <f>IF(BD46="","",BD46*(Inflation!$B$17/Inflation!$B$2))</f>
        <v/>
      </c>
      <c r="CK46" s="6" t="str">
        <f>IF(BE46="","",BE46*(Inflation!$B$17/Inflation!$B$2))</f>
        <v/>
      </c>
      <c r="CL46" s="6" t="str">
        <f>IF(BF46="","",BF46*(Inflation!$B$17/Inflation!$B$2))</f>
        <v/>
      </c>
      <c r="CM46" s="6" t="str">
        <f>IF(BG46="","",BG46*(Inflation!$B$17/Inflation!$B$2))</f>
        <v/>
      </c>
      <c r="CN46" s="6" t="str">
        <f>IF(BH46="","",BH46*(Inflation!$B$17/Inflation!$B$2))</f>
        <v/>
      </c>
      <c r="CO46" s="6" t="str">
        <f>IF(BI46="","",BI46*(Inflation!$B$17/Inflation!$B$2))</f>
        <v/>
      </c>
      <c r="CP46" s="6" t="str">
        <f>IF(BJ46="","",BJ46*(Inflation!$B$17/Inflation!$B$2))</f>
        <v/>
      </c>
      <c r="CQ46" s="6" t="str">
        <f>IF(BK46="","",BK46*(Inflation!$B$17/Inflation!$B$2))</f>
        <v/>
      </c>
      <c r="CR46" s="6" t="str">
        <f>IF(BL46="","",BL46*(Inflation!$B$17/Inflation!$B$2))</f>
        <v/>
      </c>
      <c r="CS46" s="6" t="str">
        <f>IF(BM46="","",BM46*(Inflation!$B$17/Inflation!$B$2))</f>
        <v/>
      </c>
      <c r="CT46" s="6" t="str">
        <f>IF(BN46="","",BN46*(Inflation!$B$17/Inflation!$B$2))</f>
        <v/>
      </c>
      <c r="CU46" s="6" t="str">
        <f>IF(BO46="","",BO46*(Inflation!$B$17/Inflation!$B$2))</f>
        <v/>
      </c>
      <c r="CV46" s="6" t="str">
        <f>IF(BP46="","",BP46*(Inflation!$B$17/Inflation!$B$2))</f>
        <v/>
      </c>
      <c r="CW46" s="6" t="str">
        <f>IF(BQ46="","",BQ46*(Inflation!$B$17/Inflation!$B$2))</f>
        <v/>
      </c>
      <c r="CX46" s="6" t="str">
        <f>IF(BR46="","",BR46*(Inflation!$B$17/Inflation!$B$2))</f>
        <v/>
      </c>
      <c r="CY46" s="6" t="str">
        <f>IF(BS46="","",BS46*(Inflation!$B$17/Inflation!$B$2))</f>
        <v/>
      </c>
      <c r="CZ46" s="6" t="str">
        <f>IF(BT46="","",BT46*(Inflation!$B$17/Inflation!$B$2))</f>
        <v/>
      </c>
    </row>
    <row r="47" spans="1:104" ht="39" x14ac:dyDescent="0.25">
      <c r="A47" s="3" t="s">
        <v>19</v>
      </c>
      <c r="B47" s="3" t="s">
        <v>86</v>
      </c>
      <c r="C47" s="3" t="s">
        <v>55</v>
      </c>
      <c r="D47" s="9" t="s">
        <v>166</v>
      </c>
      <c r="E47" s="12" t="s">
        <v>306</v>
      </c>
      <c r="F47" s="63" t="s">
        <v>415</v>
      </c>
      <c r="G47" s="63" t="s">
        <v>488</v>
      </c>
      <c r="H47" s="6"/>
      <c r="I47" s="6"/>
      <c r="J47" s="6"/>
      <c r="K47" s="6"/>
      <c r="L47" s="6"/>
      <c r="M47" s="6"/>
      <c r="N47" s="6"/>
      <c r="O47" s="6"/>
      <c r="P47" s="69">
        <v>2015</v>
      </c>
      <c r="Q47" s="7">
        <v>0.72</v>
      </c>
      <c r="R47" s="6"/>
      <c r="S47" s="6"/>
      <c r="T47" s="69">
        <v>2015</v>
      </c>
      <c r="U47" s="7">
        <v>0.72</v>
      </c>
      <c r="V47" s="6"/>
      <c r="W47" s="6"/>
      <c r="X47" s="69">
        <v>2016</v>
      </c>
      <c r="Y47" s="7">
        <v>-546.42999999999995</v>
      </c>
      <c r="Z47" s="6"/>
      <c r="AA47" s="6"/>
      <c r="AB47" s="69">
        <v>2016</v>
      </c>
      <c r="AC47" s="7">
        <v>-546.42999999999995</v>
      </c>
      <c r="AD47" s="6"/>
      <c r="AE47" s="6"/>
      <c r="AF47" s="6"/>
      <c r="AG47" s="6"/>
      <c r="AH47" s="6"/>
      <c r="AI47" s="6"/>
      <c r="AJ47" s="6"/>
      <c r="AK47" s="6"/>
      <c r="AL47" s="6"/>
      <c r="AM47" s="6"/>
      <c r="AO47" s="6" t="str">
        <f>IF(H47="","",VLOOKUP(H47,Inflation!$A$2:'Inflation'!$B$21,2))</f>
        <v/>
      </c>
      <c r="AP47" s="6" t="str">
        <f>IF(I47="","",I47*(Inflation!$B$2/AO47))</f>
        <v/>
      </c>
      <c r="AQ47" s="6" t="str">
        <f>IF(J47="","",J47*(Inflation!$B$2/AO47))</f>
        <v/>
      </c>
      <c r="AR47" s="6" t="str">
        <f>IF(K47="","",K47*(Inflation!$B$2/AO47))</f>
        <v/>
      </c>
      <c r="AS47" s="6" t="str">
        <f>IF(L47="","",VLOOKUP(L47,Inflation!$A$2:'Inflation'!$B$21,2))</f>
        <v/>
      </c>
      <c r="AT47" s="6" t="str">
        <f>IF(M47="","",M47*(Inflation!$B$2/AS47))</f>
        <v/>
      </c>
      <c r="AU47" s="6" t="str">
        <f>IF(N47="","",N47*(Inflation!$B$2/AS47))</f>
        <v/>
      </c>
      <c r="AV47" s="6" t="str">
        <f>IF(O47="","",O47*(Inflation!$B$2/AS47))</f>
        <v/>
      </c>
      <c r="AW47" s="6">
        <f>IF(P47="","",VLOOKUP(P47,Inflation!$A$2:'Inflation'!$B$21,2))</f>
        <v>104.789</v>
      </c>
      <c r="AX47" s="6">
        <f>IF(Q47="","",Q47*(Inflation!$B$2/AW47))</f>
        <v>0.5482331160713434</v>
      </c>
      <c r="AY47" s="6" t="str">
        <f>IF(R47="","",R47*(Inflation!$B$2/AW47))</f>
        <v/>
      </c>
      <c r="AZ47" s="6" t="str">
        <f>IF(S47="","",S47*(Inflation!$B$2/AW47))</f>
        <v/>
      </c>
      <c r="BA47" s="6">
        <f>IF(T47="","",VLOOKUP(T47,Inflation!$A$2:'Inflation'!$B$21,2))</f>
        <v>104.789</v>
      </c>
      <c r="BB47" s="6">
        <f>IF(U47="","",U47*(Inflation!$B$2/BA47))</f>
        <v>0.5482331160713434</v>
      </c>
      <c r="BC47" s="6" t="str">
        <f>IF(V47="","",V47*(Inflation!$B$2/BA47))</f>
        <v/>
      </c>
      <c r="BD47" s="6" t="str">
        <f>IF(W47="","",W47*(Inflation!$B$2/BA47))</f>
        <v/>
      </c>
      <c r="BE47" s="6">
        <f>IF(X47="","",VLOOKUP(X47,Inflation!$A$2:'Inflation'!$B$21,2))</f>
        <v>105.935</v>
      </c>
      <c r="BF47" s="6">
        <f>IF(Y47="","",Y47*(Inflation!$B$2/BE47))</f>
        <v>-411.56982772454802</v>
      </c>
      <c r="BG47" s="6" t="str">
        <f>IF(Z47="","",Z47*(Inflation!$B$2/BE47))</f>
        <v/>
      </c>
      <c r="BH47" s="6" t="str">
        <f>IF(AA47="","",AA47*(Inflation!$B$2/BE47))</f>
        <v/>
      </c>
      <c r="BI47" s="6">
        <f>IF(AB47="","",VLOOKUP(AB47,Inflation!$A$2:'Inflation'!$B$21,2))</f>
        <v>105.935</v>
      </c>
      <c r="BJ47" s="6">
        <f>IF(AC47="","",AC47*(Inflation!$B$2/BI47))</f>
        <v>-411.56982772454802</v>
      </c>
      <c r="BK47" s="6" t="str">
        <f>IF(AD47="","",AD47*(Inflation!$B$2/BI47))</f>
        <v/>
      </c>
      <c r="BL47" s="6" t="str">
        <f>IF(AE47="","",AE47*(Inflation!$B$2/BI47))</f>
        <v/>
      </c>
      <c r="BM47" s="6" t="str">
        <f>IF(AF47="","",VLOOKUP(AF47,Inflation!$A$2:'Inflation'!$B$21,2))</f>
        <v/>
      </c>
      <c r="BN47" s="6" t="str">
        <f>IF(AG47="","",AG47*(Inflation!$B$2/BM47))</f>
        <v/>
      </c>
      <c r="BO47" s="6" t="str">
        <f>IF(AH47="","",AH47*(Inflation!$B$2/BM47))</f>
        <v/>
      </c>
      <c r="BP47" s="6" t="str">
        <f>IF(AI47="","",AI47*(Inflation!$B$2/BM47))</f>
        <v/>
      </c>
      <c r="BQ47" s="6" t="str">
        <f>IF(AJ47="","",VLOOKUP(AJ47,Inflation!$A$2:'Inflation'!$B$21,2))</f>
        <v/>
      </c>
      <c r="BR47" s="6" t="str">
        <f>IF(AK47="","",AK47*(Inflation!$B$2/BQ47))</f>
        <v/>
      </c>
      <c r="BS47" s="6" t="str">
        <f>IF(AL47="","",AL47*(Inflation!$B$2/BQ47))</f>
        <v/>
      </c>
      <c r="BT47" s="6" t="str">
        <f>IF(AM47="","",AM47*(Inflation!$B$2/BQ47))</f>
        <v/>
      </c>
      <c r="BV47" s="6" t="str">
        <f>IF(AP47="","",AP47*(Inflation!$B$17/Inflation!$B$2))</f>
        <v/>
      </c>
      <c r="BW47" s="6" t="str">
        <f>IF(AQ47="","",AQ47*(Inflation!$B$17/Inflation!$B$2))</f>
        <v/>
      </c>
      <c r="BX47" s="6" t="str">
        <f>IF(AR47="","",AR47*(Inflation!$B$17/Inflation!$B$2))</f>
        <v/>
      </c>
      <c r="BY47" s="6" t="str">
        <f>IF(AS47="","",AS47*(Inflation!$B$17/Inflation!$B$2))</f>
        <v/>
      </c>
      <c r="BZ47" s="6" t="str">
        <f>IF(AT47="","",AT47*(Inflation!$B$17/Inflation!$B$2))</f>
        <v/>
      </c>
      <c r="CA47" s="6" t="str">
        <f>IF(AU47="","",AU47*(Inflation!$B$17/Inflation!$B$2))</f>
        <v/>
      </c>
      <c r="CB47" s="6" t="str">
        <f>IF(AV47="","",AV47*(Inflation!$B$17/Inflation!$B$2))</f>
        <v/>
      </c>
      <c r="CC47" s="6">
        <f>IF(AW47="","",AW47*(Inflation!$B$17/Inflation!$B$2))</f>
        <v>139.12548834440406</v>
      </c>
      <c r="CD47" s="6">
        <f>IF(AX47="","",AX47*(Inflation!$B$17/Inflation!$B$2))</f>
        <v>0.72787410892364657</v>
      </c>
      <c r="CE47" s="6" t="str">
        <f>IF(AY47="","",AY47*(Inflation!$B$17/Inflation!$B$2))</f>
        <v/>
      </c>
      <c r="CF47" s="6" t="str">
        <f>IF(AZ47="","",AZ47*(Inflation!$B$17/Inflation!$B$2))</f>
        <v/>
      </c>
      <c r="CG47" s="6">
        <f>IF(BA47="","",BA47*(Inflation!$B$17/Inflation!$B$2))</f>
        <v>139.12548834440406</v>
      </c>
      <c r="CH47" s="6">
        <f>IF(BB47="","",BB47*(Inflation!$B$17/Inflation!$B$2))</f>
        <v>0.72787410892364657</v>
      </c>
      <c r="CI47" s="6" t="str">
        <f>IF(BC47="","",BC47*(Inflation!$B$17/Inflation!$B$2))</f>
        <v/>
      </c>
      <c r="CJ47" s="6" t="str">
        <f>IF(BD47="","",BD47*(Inflation!$B$17/Inflation!$B$2))</f>
        <v/>
      </c>
      <c r="CK47" s="6">
        <f>IF(BE47="","",BE47*(Inflation!$B$17/Inflation!$B$2))</f>
        <v>140.64700119062539</v>
      </c>
      <c r="CL47" s="6">
        <f>IF(BF47="","",BF47*(Inflation!$B$17/Inflation!$B$2))</f>
        <v>-546.42999999999984</v>
      </c>
      <c r="CM47" s="6" t="str">
        <f>IF(BG47="","",BG47*(Inflation!$B$17/Inflation!$B$2))</f>
        <v/>
      </c>
      <c r="CN47" s="6" t="str">
        <f>IF(BH47="","",BH47*(Inflation!$B$17/Inflation!$B$2))</f>
        <v/>
      </c>
      <c r="CO47" s="6">
        <f>IF(BI47="","",BI47*(Inflation!$B$17/Inflation!$B$2))</f>
        <v>140.64700119062539</v>
      </c>
      <c r="CP47" s="6">
        <f>IF(BJ47="","",BJ47*(Inflation!$B$17/Inflation!$B$2))</f>
        <v>-546.42999999999984</v>
      </c>
      <c r="CQ47" s="6" t="str">
        <f>IF(BK47="","",BK47*(Inflation!$B$17/Inflation!$B$2))</f>
        <v/>
      </c>
      <c r="CR47" s="6" t="str">
        <f>IF(BL47="","",BL47*(Inflation!$B$17/Inflation!$B$2))</f>
        <v/>
      </c>
      <c r="CS47" s="6" t="str">
        <f>IF(BM47="","",BM47*(Inflation!$B$17/Inflation!$B$2))</f>
        <v/>
      </c>
      <c r="CT47" s="6" t="str">
        <f>IF(BN47="","",BN47*(Inflation!$B$17/Inflation!$B$2))</f>
        <v/>
      </c>
      <c r="CU47" s="6" t="str">
        <f>IF(BO47="","",BO47*(Inflation!$B$17/Inflation!$B$2))</f>
        <v/>
      </c>
      <c r="CV47" s="6" t="str">
        <f>IF(BP47="","",BP47*(Inflation!$B$17/Inflation!$B$2))</f>
        <v/>
      </c>
      <c r="CW47" s="6" t="str">
        <f>IF(BQ47="","",BQ47*(Inflation!$B$17/Inflation!$B$2))</f>
        <v/>
      </c>
      <c r="CX47" s="6" t="str">
        <f>IF(BR47="","",BR47*(Inflation!$B$17/Inflation!$B$2))</f>
        <v/>
      </c>
      <c r="CY47" s="6" t="str">
        <f>IF(BS47="","",BS47*(Inflation!$B$17/Inflation!$B$2))</f>
        <v/>
      </c>
      <c r="CZ47" s="6" t="str">
        <f>IF(BT47="","",BT47*(Inflation!$B$17/Inflation!$B$2))</f>
        <v/>
      </c>
    </row>
    <row r="48" spans="1:104" ht="65" x14ac:dyDescent="0.25">
      <c r="A48" s="3" t="s">
        <v>19</v>
      </c>
      <c r="B48" s="3" t="s">
        <v>86</v>
      </c>
      <c r="C48" s="3" t="s">
        <v>72</v>
      </c>
      <c r="D48" s="9" t="s">
        <v>123</v>
      </c>
      <c r="E48" s="67"/>
      <c r="F48" s="63" t="s">
        <v>416</v>
      </c>
      <c r="G48" s="63" t="s">
        <v>438</v>
      </c>
      <c r="H48" s="6"/>
      <c r="I48" s="6"/>
      <c r="J48" s="6"/>
      <c r="K48" s="6"/>
      <c r="L48" s="6"/>
      <c r="M48" s="6"/>
      <c r="N48" s="6"/>
      <c r="O48" s="6"/>
      <c r="P48" s="69">
        <v>2016</v>
      </c>
      <c r="Q48" s="7">
        <v>82.8</v>
      </c>
      <c r="R48" s="7">
        <v>80.900000000000006</v>
      </c>
      <c r="S48" s="7">
        <v>85.1</v>
      </c>
      <c r="T48" s="69">
        <v>2016</v>
      </c>
      <c r="U48" s="7">
        <v>78.5</v>
      </c>
      <c r="V48" s="7">
        <v>76.7</v>
      </c>
      <c r="W48" s="7">
        <v>80.900000000000006</v>
      </c>
      <c r="X48" s="6"/>
      <c r="Y48" s="6"/>
      <c r="Z48" s="6"/>
      <c r="AA48" s="6"/>
      <c r="AB48" s="6"/>
      <c r="AC48" s="6"/>
      <c r="AD48" s="6"/>
      <c r="AE48" s="6"/>
      <c r="AF48" s="6"/>
      <c r="AG48" s="6"/>
      <c r="AH48" s="6"/>
      <c r="AI48" s="6"/>
      <c r="AJ48" s="6"/>
      <c r="AK48" s="6"/>
      <c r="AL48" s="6"/>
      <c r="AM48" s="6"/>
      <c r="AO48" s="6" t="str">
        <f>IF(H48="","",VLOOKUP(H48,Inflation!$A$2:'Inflation'!$B$21,2))</f>
        <v/>
      </c>
      <c r="AP48" s="6" t="str">
        <f>IF(I48="","",I48*(Inflation!$B$2/AO48))</f>
        <v/>
      </c>
      <c r="AQ48" s="6" t="str">
        <f>IF(J48="","",J48*(Inflation!$B$2/AO48))</f>
        <v/>
      </c>
      <c r="AR48" s="6" t="str">
        <f>IF(K48="","",K48*(Inflation!$B$2/AO48))</f>
        <v/>
      </c>
      <c r="AS48" s="6" t="str">
        <f>IF(L48="","",VLOOKUP(L48,Inflation!$A$2:'Inflation'!$B$21,2))</f>
        <v/>
      </c>
      <c r="AT48" s="6" t="str">
        <f>IF(M48="","",M48*(Inflation!$B$2/AS48))</f>
        <v/>
      </c>
      <c r="AU48" s="6" t="str">
        <f>IF(N48="","",N48*(Inflation!$B$2/AS48))</f>
        <v/>
      </c>
      <c r="AV48" s="6" t="str">
        <f>IF(O48="","",O48*(Inflation!$B$2/AS48))</f>
        <v/>
      </c>
      <c r="AW48" s="6">
        <f>IF(P48="","",VLOOKUP(P48,Inflation!$A$2:'Inflation'!$B$21,2))</f>
        <v>105.935</v>
      </c>
      <c r="AX48" s="6">
        <f>IF(Q48="","",Q48*(Inflation!$B$2/AW48))</f>
        <v>62.36477085004956</v>
      </c>
      <c r="AY48" s="6">
        <f>IF(R48="","",R48*(Inflation!$B$2/AW48))</f>
        <v>60.933695190446976</v>
      </c>
      <c r="AZ48" s="6">
        <f>IF(S48="","",S48*(Inflation!$B$2/AW48))</f>
        <v>64.097125595884265</v>
      </c>
      <c r="BA48" s="6">
        <f>IF(T48="","",VLOOKUP(T48,Inflation!$A$2:'Inflation'!$B$21,2))</f>
        <v>105.935</v>
      </c>
      <c r="BB48" s="6">
        <f>IF(U48="","",U48*(Inflation!$B$2/BA48))</f>
        <v>59.126020673054228</v>
      </c>
      <c r="BC48" s="6">
        <f>IF(V48="","",V48*(Inflation!$B$2/BA48))</f>
        <v>57.77026478500968</v>
      </c>
      <c r="BD48" s="6">
        <f>IF(W48="","",W48*(Inflation!$B$2/BA48))</f>
        <v>60.933695190446976</v>
      </c>
      <c r="BE48" s="6" t="str">
        <f>IF(X48="","",VLOOKUP(X48,Inflation!$A$2:'Inflation'!$B$21,2))</f>
        <v/>
      </c>
      <c r="BF48" s="6" t="str">
        <f>IF(Y48="","",Y48*(Inflation!$B$2/BE48))</f>
        <v/>
      </c>
      <c r="BG48" s="6" t="str">
        <f>IF(Z48="","",Z48*(Inflation!$B$2/BE48))</f>
        <v/>
      </c>
      <c r="BH48" s="6" t="str">
        <f>IF(AA48="","",AA48*(Inflation!$B$2/BE48))</f>
        <v/>
      </c>
      <c r="BI48" s="6" t="str">
        <f>IF(AB48="","",VLOOKUP(AB48,Inflation!$A$2:'Inflation'!$B$21,2))</f>
        <v/>
      </c>
      <c r="BJ48" s="6" t="str">
        <f>IF(AC48="","",AC48*(Inflation!$B$2/BI48))</f>
        <v/>
      </c>
      <c r="BK48" s="6" t="str">
        <f>IF(AD48="","",AD48*(Inflation!$B$2/BI48))</f>
        <v/>
      </c>
      <c r="BL48" s="6" t="str">
        <f>IF(AE48="","",AE48*(Inflation!$B$2/BI48))</f>
        <v/>
      </c>
      <c r="BM48" s="6" t="str">
        <f>IF(AF48="","",VLOOKUP(AF48,Inflation!$A$2:'Inflation'!$B$21,2))</f>
        <v/>
      </c>
      <c r="BN48" s="6" t="str">
        <f>IF(AG48="","",AG48*(Inflation!$B$2/BM48))</f>
        <v/>
      </c>
      <c r="BO48" s="6" t="str">
        <f>IF(AH48="","",AH48*(Inflation!$B$2/BM48))</f>
        <v/>
      </c>
      <c r="BP48" s="6" t="str">
        <f>IF(AI48="","",AI48*(Inflation!$B$2/BM48))</f>
        <v/>
      </c>
      <c r="BQ48" s="6" t="str">
        <f>IF(AJ48="","",VLOOKUP(AJ48,Inflation!$A$2:'Inflation'!$B$21,2))</f>
        <v/>
      </c>
      <c r="BR48" s="6" t="str">
        <f>IF(AK48="","",AK48*(Inflation!$B$2/BQ48))</f>
        <v/>
      </c>
      <c r="BS48" s="6" t="str">
        <f>IF(AL48="","",AL48*(Inflation!$B$2/BQ48))</f>
        <v/>
      </c>
      <c r="BT48" s="6" t="str">
        <f>IF(AM48="","",AM48*(Inflation!$B$2/BQ48))</f>
        <v/>
      </c>
      <c r="BV48" s="6" t="str">
        <f>IF(AP48="","",AP48*(Inflation!$B$17/Inflation!$B$2))</f>
        <v/>
      </c>
      <c r="BW48" s="6" t="str">
        <f>IF(AQ48="","",AQ48*(Inflation!$B$17/Inflation!$B$2))</f>
        <v/>
      </c>
      <c r="BX48" s="6" t="str">
        <f>IF(AR48="","",AR48*(Inflation!$B$17/Inflation!$B$2))</f>
        <v/>
      </c>
      <c r="BY48" s="6" t="str">
        <f>IF(AS48="","",AS48*(Inflation!$B$17/Inflation!$B$2))</f>
        <v/>
      </c>
      <c r="BZ48" s="6" t="str">
        <f>IF(AT48="","",AT48*(Inflation!$B$17/Inflation!$B$2))</f>
        <v/>
      </c>
      <c r="CA48" s="6" t="str">
        <f>IF(AU48="","",AU48*(Inflation!$B$17/Inflation!$B$2))</f>
        <v/>
      </c>
      <c r="CB48" s="6" t="str">
        <f>IF(AV48="","",AV48*(Inflation!$B$17/Inflation!$B$2))</f>
        <v/>
      </c>
      <c r="CC48" s="6">
        <f>IF(AW48="","",AW48*(Inflation!$B$17/Inflation!$B$2))</f>
        <v>140.64700119062539</v>
      </c>
      <c r="CD48" s="6">
        <f>IF(AX48="","",AX48*(Inflation!$B$17/Inflation!$B$2))</f>
        <v>82.8</v>
      </c>
      <c r="CE48" s="6">
        <f>IF(AY48="","",AY48*(Inflation!$B$17/Inflation!$B$2))</f>
        <v>80.899999999999991</v>
      </c>
      <c r="CF48" s="6">
        <f>IF(AZ48="","",AZ48*(Inflation!$B$17/Inflation!$B$2))</f>
        <v>85.1</v>
      </c>
      <c r="CG48" s="6">
        <f>IF(BA48="","",BA48*(Inflation!$B$17/Inflation!$B$2))</f>
        <v>140.64700119062539</v>
      </c>
      <c r="CH48" s="6">
        <f>IF(BB48="","",BB48*(Inflation!$B$17/Inflation!$B$2))</f>
        <v>78.499999999999986</v>
      </c>
      <c r="CI48" s="6">
        <f>IF(BC48="","",BC48*(Inflation!$B$17/Inflation!$B$2))</f>
        <v>76.7</v>
      </c>
      <c r="CJ48" s="6">
        <f>IF(BD48="","",BD48*(Inflation!$B$17/Inflation!$B$2))</f>
        <v>80.899999999999991</v>
      </c>
      <c r="CK48" s="6" t="str">
        <f>IF(BE48="","",BE48*(Inflation!$B$17/Inflation!$B$2))</f>
        <v/>
      </c>
      <c r="CL48" s="6" t="str">
        <f>IF(BF48="","",BF48*(Inflation!$B$17/Inflation!$B$2))</f>
        <v/>
      </c>
      <c r="CM48" s="6" t="str">
        <f>IF(BG48="","",BG48*(Inflation!$B$17/Inflation!$B$2))</f>
        <v/>
      </c>
      <c r="CN48" s="6" t="str">
        <f>IF(BH48="","",BH48*(Inflation!$B$17/Inflation!$B$2))</f>
        <v/>
      </c>
      <c r="CO48" s="6" t="str">
        <f>IF(BI48="","",BI48*(Inflation!$B$17/Inflation!$B$2))</f>
        <v/>
      </c>
      <c r="CP48" s="6" t="str">
        <f>IF(BJ48="","",BJ48*(Inflation!$B$17/Inflation!$B$2))</f>
        <v/>
      </c>
      <c r="CQ48" s="6" t="str">
        <f>IF(BK48="","",BK48*(Inflation!$B$17/Inflation!$B$2))</f>
        <v/>
      </c>
      <c r="CR48" s="6" t="str">
        <f>IF(BL48="","",BL48*(Inflation!$B$17/Inflation!$B$2))</f>
        <v/>
      </c>
      <c r="CS48" s="6" t="str">
        <f>IF(BM48="","",BM48*(Inflation!$B$17/Inflation!$B$2))</f>
        <v/>
      </c>
      <c r="CT48" s="6" t="str">
        <f>IF(BN48="","",BN48*(Inflation!$B$17/Inflation!$B$2))</f>
        <v/>
      </c>
      <c r="CU48" s="6" t="str">
        <f>IF(BO48="","",BO48*(Inflation!$B$17/Inflation!$B$2))</f>
        <v/>
      </c>
      <c r="CV48" s="6" t="str">
        <f>IF(BP48="","",BP48*(Inflation!$B$17/Inflation!$B$2))</f>
        <v/>
      </c>
      <c r="CW48" s="6" t="str">
        <f>IF(BQ48="","",BQ48*(Inflation!$B$17/Inflation!$B$2))</f>
        <v/>
      </c>
      <c r="CX48" s="6" t="str">
        <f>IF(BR48="","",BR48*(Inflation!$B$17/Inflation!$B$2))</f>
        <v/>
      </c>
      <c r="CY48" s="6" t="str">
        <f>IF(BS48="","",BS48*(Inflation!$B$17/Inflation!$B$2))</f>
        <v/>
      </c>
      <c r="CZ48" s="6" t="str">
        <f>IF(BT48="","",BT48*(Inflation!$B$17/Inflation!$B$2))</f>
        <v/>
      </c>
    </row>
    <row r="49" spans="1:104" ht="52" x14ac:dyDescent="0.25">
      <c r="A49" s="3" t="s">
        <v>147</v>
      </c>
      <c r="B49" s="3" t="s">
        <v>32</v>
      </c>
      <c r="C49" s="3" t="s">
        <v>10</v>
      </c>
      <c r="D49" s="9" t="s">
        <v>70</v>
      </c>
      <c r="F49" s="63" t="s">
        <v>417</v>
      </c>
      <c r="G49" s="60" t="s">
        <v>495</v>
      </c>
      <c r="H49" s="6"/>
      <c r="I49" s="6"/>
      <c r="J49" s="6"/>
      <c r="K49" s="6"/>
      <c r="L49" s="6"/>
      <c r="M49" s="6"/>
      <c r="N49" s="6"/>
      <c r="O49" s="6"/>
      <c r="P49" s="69">
        <v>2017</v>
      </c>
      <c r="Q49" s="6"/>
      <c r="R49" s="7">
        <v>686</v>
      </c>
      <c r="S49" s="7">
        <v>1550</v>
      </c>
      <c r="T49" s="69">
        <v>2017</v>
      </c>
      <c r="U49" s="6"/>
      <c r="V49" s="7">
        <v>686</v>
      </c>
      <c r="W49" s="7">
        <v>1550</v>
      </c>
      <c r="X49" s="6"/>
      <c r="Y49" s="6"/>
      <c r="Z49" s="6"/>
      <c r="AA49" s="6"/>
      <c r="AB49" s="6"/>
      <c r="AC49" s="6"/>
      <c r="AD49" s="6"/>
      <c r="AE49" s="6"/>
      <c r="AF49" s="6"/>
      <c r="AG49" s="6"/>
      <c r="AH49" s="6"/>
      <c r="AI49" s="6"/>
      <c r="AJ49" s="6"/>
      <c r="AK49" s="6"/>
      <c r="AL49" s="6"/>
      <c r="AM49" s="6"/>
      <c r="AO49" s="6" t="str">
        <f>IF(H49="","",VLOOKUP(H49,Inflation!$A$2:'Inflation'!$B$21,2))</f>
        <v/>
      </c>
      <c r="AP49" s="6" t="str">
        <f>IF(I49="","",I49*(Inflation!$B$2/AO49))</f>
        <v/>
      </c>
      <c r="AQ49" s="6" t="str">
        <f>IF(J49="","",J49*(Inflation!$B$2/AO49))</f>
        <v/>
      </c>
      <c r="AR49" s="6" t="str">
        <f>IF(K49="","",K49*(Inflation!$B$2/AO49))</f>
        <v/>
      </c>
      <c r="AS49" s="6" t="str">
        <f>IF(L49="","",VLOOKUP(L49,Inflation!$A$2:'Inflation'!$B$21,2))</f>
        <v/>
      </c>
      <c r="AT49" s="6" t="str">
        <f>IF(M49="","",M49*(Inflation!$B$2/AS49))</f>
        <v/>
      </c>
      <c r="AU49" s="6" t="str">
        <f>IF(N49="","",N49*(Inflation!$B$2/AS49))</f>
        <v/>
      </c>
      <c r="AV49" s="6" t="str">
        <f>IF(O49="","",O49*(Inflation!$B$2/AS49))</f>
        <v/>
      </c>
      <c r="AW49" s="6">
        <f>IF(P49="","",VLOOKUP(P49,Inflation!$A$2:'Inflation'!$B$21,2))</f>
        <v>107.94799999999999</v>
      </c>
      <c r="AX49" s="6" t="str">
        <f>IF(Q49="","",Q49*(Inflation!$B$2/AW49))</f>
        <v/>
      </c>
      <c r="AY49" s="6">
        <f>IF(R49="","",R49*(Inflation!$B$2/AW49))</f>
        <v>507.058398488161</v>
      </c>
      <c r="AZ49" s="6">
        <f>IF(S49="","",S49*(Inflation!$B$2/AW49))</f>
        <v>1145.6858857968653</v>
      </c>
      <c r="BA49" s="6">
        <f>IF(T49="","",VLOOKUP(T49,Inflation!$A$2:'Inflation'!$B$21,2))</f>
        <v>107.94799999999999</v>
      </c>
      <c r="BB49" s="6" t="str">
        <f>IF(U49="","",U49*(Inflation!$B$2/BA49))</f>
        <v/>
      </c>
      <c r="BC49" s="6">
        <f>IF(V49="","",V49*(Inflation!$B$2/BA49))</f>
        <v>507.058398488161</v>
      </c>
      <c r="BD49" s="6">
        <f>IF(W49="","",W49*(Inflation!$B$2/BA49))</f>
        <v>1145.6858857968653</v>
      </c>
      <c r="BE49" s="6" t="str">
        <f>IF(X49="","",VLOOKUP(X49,Inflation!$A$2:'Inflation'!$B$21,2))</f>
        <v/>
      </c>
      <c r="BF49" s="6" t="str">
        <f>IF(Y49="","",Y49*(Inflation!$B$2/BE49))</f>
        <v/>
      </c>
      <c r="BG49" s="6" t="str">
        <f>IF(Z49="","",Z49*(Inflation!$B$2/BE49))</f>
        <v/>
      </c>
      <c r="BH49" s="6" t="str">
        <f>IF(AA49="","",AA49*(Inflation!$B$2/BE49))</f>
        <v/>
      </c>
      <c r="BI49" s="6" t="str">
        <f>IF(AB49="","",VLOOKUP(AB49,Inflation!$A$2:'Inflation'!$B$21,2))</f>
        <v/>
      </c>
      <c r="BJ49" s="6" t="str">
        <f>IF(AC49="","",AC49*(Inflation!$B$2/BI49))</f>
        <v/>
      </c>
      <c r="BK49" s="6" t="str">
        <f>IF(AD49="","",AD49*(Inflation!$B$2/BI49))</f>
        <v/>
      </c>
      <c r="BL49" s="6" t="str">
        <f>IF(AE49="","",AE49*(Inflation!$B$2/BI49))</f>
        <v/>
      </c>
      <c r="BM49" s="6" t="str">
        <f>IF(AF49="","",VLOOKUP(AF49,Inflation!$A$2:'Inflation'!$B$21,2))</f>
        <v/>
      </c>
      <c r="BN49" s="6" t="str">
        <f>IF(AG49="","",AG49*(Inflation!$B$2/BM49))</f>
        <v/>
      </c>
      <c r="BO49" s="6" t="str">
        <f>IF(AH49="","",AH49*(Inflation!$B$2/BM49))</f>
        <v/>
      </c>
      <c r="BP49" s="6" t="str">
        <f>IF(AI49="","",AI49*(Inflation!$B$2/BM49))</f>
        <v/>
      </c>
      <c r="BQ49" s="6" t="str">
        <f>IF(AJ49="","",VLOOKUP(AJ49,Inflation!$A$2:'Inflation'!$B$21,2))</f>
        <v/>
      </c>
      <c r="BR49" s="6" t="str">
        <f>IF(AK49="","",AK49*(Inflation!$B$2/BQ49))</f>
        <v/>
      </c>
      <c r="BS49" s="6" t="str">
        <f>IF(AL49="","",AL49*(Inflation!$B$2/BQ49))</f>
        <v/>
      </c>
      <c r="BT49" s="6" t="str">
        <f>IF(AM49="","",AM49*(Inflation!$B$2/BQ49))</f>
        <v/>
      </c>
      <c r="BV49" s="6" t="str">
        <f>IF(AP49="","",AP49*(Inflation!$B$17/Inflation!$B$2))</f>
        <v/>
      </c>
      <c r="BW49" s="6" t="str">
        <f>IF(AQ49="","",AQ49*(Inflation!$B$17/Inflation!$B$2))</f>
        <v/>
      </c>
      <c r="BX49" s="6" t="str">
        <f>IF(AR49="","",AR49*(Inflation!$B$17/Inflation!$B$2))</f>
        <v/>
      </c>
      <c r="BY49" s="6" t="str">
        <f>IF(AS49="","",AS49*(Inflation!$B$17/Inflation!$B$2))</f>
        <v/>
      </c>
      <c r="BZ49" s="6" t="str">
        <f>IF(AT49="","",AT49*(Inflation!$B$17/Inflation!$B$2))</f>
        <v/>
      </c>
      <c r="CA49" s="6" t="str">
        <f>IF(AU49="","",AU49*(Inflation!$B$17/Inflation!$B$2))</f>
        <v/>
      </c>
      <c r="CB49" s="6" t="str">
        <f>IF(AV49="","",AV49*(Inflation!$B$17/Inflation!$B$2))</f>
        <v/>
      </c>
      <c r="CC49" s="6">
        <f>IF(AW49="","",AW49*(Inflation!$B$17/Inflation!$B$2))</f>
        <v>143.31960621631782</v>
      </c>
      <c r="CD49" s="6" t="str">
        <f>IF(AX49="","",AX49*(Inflation!$B$17/Inflation!$B$2))</f>
        <v/>
      </c>
      <c r="CE49" s="6">
        <f>IF(AY49="","",AY49*(Inflation!$B$17/Inflation!$B$2))</f>
        <v>673.20756290065583</v>
      </c>
      <c r="CF49" s="6">
        <f>IF(AZ49="","",AZ49*(Inflation!$B$17/Inflation!$B$2))</f>
        <v>1521.0958053877794</v>
      </c>
      <c r="CG49" s="6">
        <f>IF(BA49="","",BA49*(Inflation!$B$17/Inflation!$B$2))</f>
        <v>143.31960621631782</v>
      </c>
      <c r="CH49" s="6" t="str">
        <f>IF(BB49="","",BB49*(Inflation!$B$17/Inflation!$B$2))</f>
        <v/>
      </c>
      <c r="CI49" s="6">
        <f>IF(BC49="","",BC49*(Inflation!$B$17/Inflation!$B$2))</f>
        <v>673.20756290065583</v>
      </c>
      <c r="CJ49" s="6">
        <f>IF(BD49="","",BD49*(Inflation!$B$17/Inflation!$B$2))</f>
        <v>1521.0958053877794</v>
      </c>
      <c r="CK49" s="6" t="str">
        <f>IF(BE49="","",BE49*(Inflation!$B$17/Inflation!$B$2))</f>
        <v/>
      </c>
      <c r="CL49" s="6" t="str">
        <f>IF(BF49="","",BF49*(Inflation!$B$17/Inflation!$B$2))</f>
        <v/>
      </c>
      <c r="CM49" s="6" t="str">
        <f>IF(BG49="","",BG49*(Inflation!$B$17/Inflation!$B$2))</f>
        <v/>
      </c>
      <c r="CN49" s="6" t="str">
        <f>IF(BH49="","",BH49*(Inflation!$B$17/Inflation!$B$2))</f>
        <v/>
      </c>
      <c r="CO49" s="6" t="str">
        <f>IF(BI49="","",BI49*(Inflation!$B$17/Inflation!$B$2))</f>
        <v/>
      </c>
      <c r="CP49" s="6" t="str">
        <f>IF(BJ49="","",BJ49*(Inflation!$B$17/Inflation!$B$2))</f>
        <v/>
      </c>
      <c r="CQ49" s="6" t="str">
        <f>IF(BK49="","",BK49*(Inflation!$B$17/Inflation!$B$2))</f>
        <v/>
      </c>
      <c r="CR49" s="6" t="str">
        <f>IF(BL49="","",BL49*(Inflation!$B$17/Inflation!$B$2))</f>
        <v/>
      </c>
      <c r="CS49" s="6" t="str">
        <f>IF(BM49="","",BM49*(Inflation!$B$17/Inflation!$B$2))</f>
        <v/>
      </c>
      <c r="CT49" s="6" t="str">
        <f>IF(BN49="","",BN49*(Inflation!$B$17/Inflation!$B$2))</f>
        <v/>
      </c>
      <c r="CU49" s="6" t="str">
        <f>IF(BO49="","",BO49*(Inflation!$B$17/Inflation!$B$2))</f>
        <v/>
      </c>
      <c r="CV49" s="6" t="str">
        <f>IF(BP49="","",BP49*(Inflation!$B$17/Inflation!$B$2))</f>
        <v/>
      </c>
      <c r="CW49" s="6" t="str">
        <f>IF(BQ49="","",BQ49*(Inflation!$B$17/Inflation!$B$2))</f>
        <v/>
      </c>
      <c r="CX49" s="6" t="str">
        <f>IF(BR49="","",BR49*(Inflation!$B$17/Inflation!$B$2))</f>
        <v/>
      </c>
      <c r="CY49" s="6" t="str">
        <f>IF(BS49="","",BS49*(Inflation!$B$17/Inflation!$B$2))</f>
        <v/>
      </c>
      <c r="CZ49" s="6" t="str">
        <f>IF(BT49="","",BT49*(Inflation!$B$17/Inflation!$B$2))</f>
        <v/>
      </c>
    </row>
    <row r="50" spans="1:104" ht="39" x14ac:dyDescent="0.25">
      <c r="A50" s="3" t="s">
        <v>147</v>
      </c>
      <c r="B50" s="3" t="s">
        <v>154</v>
      </c>
      <c r="C50" s="3" t="s">
        <v>181</v>
      </c>
      <c r="D50" s="9" t="s">
        <v>163</v>
      </c>
      <c r="F50" s="63" t="s">
        <v>418</v>
      </c>
      <c r="G50" s="63" t="s">
        <v>439</v>
      </c>
      <c r="H50" s="6"/>
      <c r="I50" s="6"/>
      <c r="J50" s="6"/>
      <c r="K50" s="6"/>
      <c r="L50" s="6"/>
      <c r="M50" s="6"/>
      <c r="N50" s="6"/>
      <c r="O50" s="6"/>
      <c r="P50" s="69">
        <v>2014</v>
      </c>
      <c r="Q50" s="7">
        <v>131.80000000000001</v>
      </c>
      <c r="R50" s="7"/>
      <c r="S50" s="7"/>
      <c r="T50" s="69">
        <v>2014</v>
      </c>
      <c r="U50" s="7">
        <v>131.19999999999999</v>
      </c>
      <c r="V50" s="7"/>
      <c r="W50" s="7"/>
      <c r="X50" s="6"/>
      <c r="Y50" s="6"/>
      <c r="Z50" s="6"/>
      <c r="AA50" s="6"/>
      <c r="AB50" s="6"/>
      <c r="AC50" s="6"/>
      <c r="AD50" s="6"/>
      <c r="AE50" s="6"/>
      <c r="AF50" s="6"/>
      <c r="AG50" s="6"/>
      <c r="AH50" s="6"/>
      <c r="AI50" s="6"/>
      <c r="AJ50" s="6"/>
      <c r="AK50" s="6"/>
      <c r="AL50" s="6"/>
      <c r="AM50" s="6"/>
      <c r="AO50" s="6" t="str">
        <f>IF(H50="","",VLOOKUP(H50,Inflation!$A$2:'Inflation'!$B$21,2))</f>
        <v/>
      </c>
      <c r="AP50" s="6" t="str">
        <f>IF(I50="","",I50*(Inflation!$B$2/AO50))</f>
        <v/>
      </c>
      <c r="AQ50" s="6" t="str">
        <f>IF(J50="","",J50*(Inflation!$B$2/AO50))</f>
        <v/>
      </c>
      <c r="AR50" s="6" t="str">
        <f>IF(K50="","",K50*(Inflation!$B$2/AO50))</f>
        <v/>
      </c>
      <c r="AS50" s="6" t="str">
        <f>IF(L50="","",VLOOKUP(L50,Inflation!$A$2:'Inflation'!$B$21,2))</f>
        <v/>
      </c>
      <c r="AT50" s="6" t="str">
        <f>IF(M50="","",M50*(Inflation!$B$2/AS50))</f>
        <v/>
      </c>
      <c r="AU50" s="6" t="str">
        <f>IF(N50="","",N50*(Inflation!$B$2/AS50))</f>
        <v/>
      </c>
      <c r="AV50" s="6" t="str">
        <f>IF(O50="","",O50*(Inflation!$B$2/AS50))</f>
        <v/>
      </c>
      <c r="AW50" s="6">
        <f>IF(P50="","",VLOOKUP(P50,Inflation!$A$2:'Inflation'!$B$21,2))</f>
        <v>103.68</v>
      </c>
      <c r="AX50" s="6">
        <f>IF(Q50="","",Q50*(Inflation!$B$2/AW50))</f>
        <v>101.43057484567903</v>
      </c>
      <c r="AY50" s="6" t="str">
        <f>IF(R50="","",R50*(Inflation!$B$2/AW50))</f>
        <v/>
      </c>
      <c r="AZ50" s="6" t="str">
        <f>IF(S50="","",S50*(Inflation!$B$2/AW50))</f>
        <v/>
      </c>
      <c r="BA50" s="6">
        <f>IF(T50="","",VLOOKUP(T50,Inflation!$A$2:'Inflation'!$B$21,2))</f>
        <v>103.68</v>
      </c>
      <c r="BB50" s="6">
        <f>IF(U50="","",U50*(Inflation!$B$2/BA50))</f>
        <v>100.96882716049382</v>
      </c>
      <c r="BC50" s="6" t="str">
        <f>IF(V50="","",V50*(Inflation!$B$2/BA50))</f>
        <v/>
      </c>
      <c r="BD50" s="6" t="str">
        <f>IF(W50="","",W50*(Inflation!$B$2/BA50))</f>
        <v/>
      </c>
      <c r="BE50" s="6" t="str">
        <f>IF(X50="","",VLOOKUP(X50,Inflation!$A$2:'Inflation'!$B$21,2))</f>
        <v/>
      </c>
      <c r="BF50" s="6" t="str">
        <f>IF(Y50="","",Y50*(Inflation!$B$2/BE50))</f>
        <v/>
      </c>
      <c r="BG50" s="6" t="str">
        <f>IF(Z50="","",Z50*(Inflation!$B$2/BE50))</f>
        <v/>
      </c>
      <c r="BH50" s="6" t="str">
        <f>IF(AA50="","",AA50*(Inflation!$B$2/BE50))</f>
        <v/>
      </c>
      <c r="BI50" s="6" t="str">
        <f>IF(AB50="","",VLOOKUP(AB50,Inflation!$A$2:'Inflation'!$B$21,2))</f>
        <v/>
      </c>
      <c r="BJ50" s="6" t="str">
        <f>IF(AC50="","",AC50*(Inflation!$B$2/BI50))</f>
        <v/>
      </c>
      <c r="BK50" s="6" t="str">
        <f>IF(AD50="","",AD50*(Inflation!$B$2/BI50))</f>
        <v/>
      </c>
      <c r="BL50" s="6" t="str">
        <f>IF(AE50="","",AE50*(Inflation!$B$2/BI50))</f>
        <v/>
      </c>
      <c r="BM50" s="6" t="str">
        <f>IF(AF50="","",VLOOKUP(AF50,Inflation!$A$2:'Inflation'!$B$21,2))</f>
        <v/>
      </c>
      <c r="BN50" s="6" t="str">
        <f>IF(AG50="","",AG50*(Inflation!$B$2/BM50))</f>
        <v/>
      </c>
      <c r="BO50" s="6" t="str">
        <f>IF(AH50="","",AH50*(Inflation!$B$2/BM50))</f>
        <v/>
      </c>
      <c r="BP50" s="6" t="str">
        <f>IF(AI50="","",AI50*(Inflation!$B$2/BM50))</f>
        <v/>
      </c>
      <c r="BQ50" s="6" t="str">
        <f>IF(AJ50="","",VLOOKUP(AJ50,Inflation!$A$2:'Inflation'!$B$21,2))</f>
        <v/>
      </c>
      <c r="BR50" s="6" t="str">
        <f>IF(AK50="","",AK50*(Inflation!$B$2/BQ50))</f>
        <v/>
      </c>
      <c r="BS50" s="6" t="str">
        <f>IF(AL50="","",AL50*(Inflation!$B$2/BQ50))</f>
        <v/>
      </c>
      <c r="BT50" s="6" t="str">
        <f>IF(AM50="","",AM50*(Inflation!$B$2/BQ50))</f>
        <v/>
      </c>
      <c r="BV50" s="6" t="str">
        <f>IF(AP50="","",AP50*(Inflation!$B$17/Inflation!$B$2))</f>
        <v/>
      </c>
      <c r="BW50" s="6" t="str">
        <f>IF(AQ50="","",AQ50*(Inflation!$B$17/Inflation!$B$2))</f>
        <v/>
      </c>
      <c r="BX50" s="6" t="str">
        <f>IF(AR50="","",AR50*(Inflation!$B$17/Inflation!$B$2))</f>
        <v/>
      </c>
      <c r="BY50" s="6" t="str">
        <f>IF(AS50="","",AS50*(Inflation!$B$17/Inflation!$B$2))</f>
        <v/>
      </c>
      <c r="BZ50" s="6" t="str">
        <f>IF(AT50="","",AT50*(Inflation!$B$17/Inflation!$B$2))</f>
        <v/>
      </c>
      <c r="CA50" s="6" t="str">
        <f>IF(AU50="","",AU50*(Inflation!$B$17/Inflation!$B$2))</f>
        <v/>
      </c>
      <c r="CB50" s="6" t="str">
        <f>IF(AV50="","",AV50*(Inflation!$B$17/Inflation!$B$2))</f>
        <v/>
      </c>
      <c r="CC50" s="6">
        <f>IF(AW50="","",AW50*(Inflation!$B$17/Inflation!$B$2))</f>
        <v>137.65309938588794</v>
      </c>
      <c r="CD50" s="6">
        <f>IF(AX50="","",AX50*(Inflation!$B$17/Inflation!$B$2))</f>
        <v>134.66659915123458</v>
      </c>
      <c r="CE50" s="6" t="str">
        <f>IF(AY50="","",AY50*(Inflation!$B$17/Inflation!$B$2))</f>
        <v/>
      </c>
      <c r="CF50" s="6" t="str">
        <f>IF(AZ50="","",AZ50*(Inflation!$B$17/Inflation!$B$2))</f>
        <v/>
      </c>
      <c r="CG50" s="6">
        <f>IF(BA50="","",BA50*(Inflation!$B$17/Inflation!$B$2))</f>
        <v>137.65309938588794</v>
      </c>
      <c r="CH50" s="6">
        <f>IF(BB50="","",BB50*(Inflation!$B$17/Inflation!$B$2))</f>
        <v>134.05354938271603</v>
      </c>
      <c r="CI50" s="6" t="str">
        <f>IF(BC50="","",BC50*(Inflation!$B$17/Inflation!$B$2))</f>
        <v/>
      </c>
      <c r="CJ50" s="6" t="str">
        <f>IF(BD50="","",BD50*(Inflation!$B$17/Inflation!$B$2))</f>
        <v/>
      </c>
      <c r="CK50" s="6" t="str">
        <f>IF(BE50="","",BE50*(Inflation!$B$17/Inflation!$B$2))</f>
        <v/>
      </c>
      <c r="CL50" s="6" t="str">
        <f>IF(BF50="","",BF50*(Inflation!$B$17/Inflation!$B$2))</f>
        <v/>
      </c>
      <c r="CM50" s="6" t="str">
        <f>IF(BG50="","",BG50*(Inflation!$B$17/Inflation!$B$2))</f>
        <v/>
      </c>
      <c r="CN50" s="6" t="str">
        <f>IF(BH50="","",BH50*(Inflation!$B$17/Inflation!$B$2))</f>
        <v/>
      </c>
      <c r="CO50" s="6" t="str">
        <f>IF(BI50="","",BI50*(Inflation!$B$17/Inflation!$B$2))</f>
        <v/>
      </c>
      <c r="CP50" s="6" t="str">
        <f>IF(BJ50="","",BJ50*(Inflation!$B$17/Inflation!$B$2))</f>
        <v/>
      </c>
      <c r="CQ50" s="6" t="str">
        <f>IF(BK50="","",BK50*(Inflation!$B$17/Inflation!$B$2))</f>
        <v/>
      </c>
      <c r="CR50" s="6" t="str">
        <f>IF(BL50="","",BL50*(Inflation!$B$17/Inflation!$B$2))</f>
        <v/>
      </c>
      <c r="CS50" s="6" t="str">
        <f>IF(BM50="","",BM50*(Inflation!$B$17/Inflation!$B$2))</f>
        <v/>
      </c>
      <c r="CT50" s="6" t="str">
        <f>IF(BN50="","",BN50*(Inflation!$B$17/Inflation!$B$2))</f>
        <v/>
      </c>
      <c r="CU50" s="6" t="str">
        <f>IF(BO50="","",BO50*(Inflation!$B$17/Inflation!$B$2))</f>
        <v/>
      </c>
      <c r="CV50" s="6" t="str">
        <f>IF(BP50="","",BP50*(Inflation!$B$17/Inflation!$B$2))</f>
        <v/>
      </c>
      <c r="CW50" s="6" t="str">
        <f>IF(BQ50="","",BQ50*(Inflation!$B$17/Inflation!$B$2))</f>
        <v/>
      </c>
      <c r="CX50" s="6" t="str">
        <f>IF(BR50="","",BR50*(Inflation!$B$17/Inflation!$B$2))</f>
        <v/>
      </c>
      <c r="CY50" s="6" t="str">
        <f>IF(BS50="","",BS50*(Inflation!$B$17/Inflation!$B$2))</f>
        <v/>
      </c>
      <c r="CZ50" s="6" t="str">
        <f>IF(BT50="","",BT50*(Inflation!$B$17/Inflation!$B$2))</f>
        <v/>
      </c>
    </row>
    <row r="51" spans="1:104" ht="26" x14ac:dyDescent="0.25">
      <c r="A51" s="3" t="s">
        <v>146</v>
      </c>
      <c r="B51" s="3" t="s">
        <v>178</v>
      </c>
      <c r="C51" s="3" t="s">
        <v>175</v>
      </c>
      <c r="D51" s="9" t="s">
        <v>68</v>
      </c>
      <c r="E51" s="56" t="s">
        <v>489</v>
      </c>
      <c r="F51" s="63" t="s">
        <v>419</v>
      </c>
      <c r="G51" s="63" t="s">
        <v>440</v>
      </c>
      <c r="H51" s="69">
        <v>2013</v>
      </c>
      <c r="I51" s="7">
        <v>247.45</v>
      </c>
      <c r="J51" s="7">
        <v>246.3</v>
      </c>
      <c r="K51" s="7">
        <v>246.3</v>
      </c>
      <c r="L51" s="69">
        <v>2013</v>
      </c>
      <c r="M51" s="7">
        <v>320.02999999999997</v>
      </c>
      <c r="N51" s="7">
        <v>318.5</v>
      </c>
      <c r="O51" s="7">
        <v>318.5</v>
      </c>
      <c r="P51" s="69">
        <v>2013</v>
      </c>
      <c r="Q51" s="7">
        <v>41.52</v>
      </c>
      <c r="R51" s="7">
        <v>41.3</v>
      </c>
      <c r="S51" s="7">
        <v>41.3</v>
      </c>
      <c r="T51" s="69">
        <v>2013</v>
      </c>
      <c r="U51" s="7">
        <v>42.01</v>
      </c>
      <c r="V51" s="7">
        <v>41.8</v>
      </c>
      <c r="W51" s="7">
        <v>41.8</v>
      </c>
      <c r="X51" s="6"/>
      <c r="Y51" s="6"/>
      <c r="Z51" s="6"/>
      <c r="AA51" s="6"/>
      <c r="AB51" s="6"/>
      <c r="AC51" s="6"/>
      <c r="AD51" s="6"/>
      <c r="AE51" s="6"/>
      <c r="AF51" s="6"/>
      <c r="AG51" s="6"/>
      <c r="AH51" s="6"/>
      <c r="AI51" s="6"/>
      <c r="AJ51" s="6"/>
      <c r="AK51" s="6"/>
      <c r="AL51" s="6"/>
      <c r="AM51" s="6"/>
      <c r="AO51" s="6">
        <f>IF(H51="","",VLOOKUP(H51,Inflation!$A$2:'Inflation'!$B$21,2))</f>
        <v>101.755</v>
      </c>
      <c r="AP51" s="6">
        <f>IF(I51="","",I51*(Inflation!$B$2/AO51))</f>
        <v>194.03504004717215</v>
      </c>
      <c r="AQ51" s="6">
        <f>IF(J51="","",J51*(Inflation!$B$2/AO51))</f>
        <v>193.13328091985656</v>
      </c>
      <c r="AR51" s="6">
        <f>IF(K51="","",K51*(Inflation!$B$2/AO51))</f>
        <v>193.13328091985656</v>
      </c>
      <c r="AS51" s="6">
        <f>IF(L51="","",VLOOKUP(L51,Inflation!$A$2:'Inflation'!$B$21,2))</f>
        <v>101.755</v>
      </c>
      <c r="AT51" s="6">
        <f>IF(M51="","",M51*(Inflation!$B$2/AS51))</f>
        <v>250.94780305636087</v>
      </c>
      <c r="AU51" s="6">
        <f>IF(N51="","",N51*(Inflation!$B$2/AS51))</f>
        <v>249.74807134784535</v>
      </c>
      <c r="AV51" s="6">
        <f>IF(O51="","",O51*(Inflation!$B$2/AS51))</f>
        <v>249.74807134784535</v>
      </c>
      <c r="AW51" s="6">
        <f>IF(P51="","",VLOOKUP(P51,Inflation!$A$2:'Inflation'!$B$21,2))</f>
        <v>101.755</v>
      </c>
      <c r="AX51" s="6">
        <f>IF(Q51="","",Q51*(Inflation!$B$2/AW51))</f>
        <v>32.557425187951459</v>
      </c>
      <c r="AY51" s="6">
        <f>IF(R51="","",R51*(Inflation!$B$2/AW51))</f>
        <v>32.384914746204117</v>
      </c>
      <c r="AZ51" s="6">
        <f>IF(S51="","",S51*(Inflation!$B$2/AW51))</f>
        <v>32.384914746204117</v>
      </c>
      <c r="BA51" s="6">
        <f>IF(T51="","",VLOOKUP(T51,Inflation!$A$2:'Inflation'!$B$21,2))</f>
        <v>101.755</v>
      </c>
      <c r="BB51" s="6">
        <f>IF(U51="","",U51*(Inflation!$B$2/BA51))</f>
        <v>32.941652990025062</v>
      </c>
      <c r="BC51" s="6">
        <f>IF(V51="","",V51*(Inflation!$B$2/BA51))</f>
        <v>32.776983931993513</v>
      </c>
      <c r="BD51" s="6">
        <f>IF(W51="","",W51*(Inflation!$B$2/BA51))</f>
        <v>32.776983931993513</v>
      </c>
      <c r="BE51" s="6" t="str">
        <f>IF(X51="","",VLOOKUP(X51,Inflation!$A$2:'Inflation'!$B$21,2))</f>
        <v/>
      </c>
      <c r="BF51" s="6" t="str">
        <f>IF(Y51="","",Y51*(Inflation!$B$2/BE51))</f>
        <v/>
      </c>
      <c r="BG51" s="6" t="str">
        <f>IF(Z51="","",Z51*(Inflation!$B$2/BE51))</f>
        <v/>
      </c>
      <c r="BH51" s="6" t="str">
        <f>IF(AA51="","",AA51*(Inflation!$B$2/BE51))</f>
        <v/>
      </c>
      <c r="BI51" s="6" t="str">
        <f>IF(AB51="","",VLOOKUP(AB51,Inflation!$A$2:'Inflation'!$B$21,2))</f>
        <v/>
      </c>
      <c r="BJ51" s="6" t="str">
        <f>IF(AC51="","",AC51*(Inflation!$B$2/BI51))</f>
        <v/>
      </c>
      <c r="BK51" s="6" t="str">
        <f>IF(AD51="","",AD51*(Inflation!$B$2/BI51))</f>
        <v/>
      </c>
      <c r="BL51" s="6" t="str">
        <f>IF(AE51="","",AE51*(Inflation!$B$2/BI51))</f>
        <v/>
      </c>
      <c r="BM51" s="6" t="str">
        <f>IF(AF51="","",VLOOKUP(AF51,Inflation!$A$2:'Inflation'!$B$21,2))</f>
        <v/>
      </c>
      <c r="BN51" s="6" t="str">
        <f>IF(AG51="","",AG51*(Inflation!$B$2/BM51))</f>
        <v/>
      </c>
      <c r="BO51" s="6" t="str">
        <f>IF(AH51="","",AH51*(Inflation!$B$2/BM51))</f>
        <v/>
      </c>
      <c r="BP51" s="6" t="str">
        <f>IF(AI51="","",AI51*(Inflation!$B$2/BM51))</f>
        <v/>
      </c>
      <c r="BQ51" s="6" t="str">
        <f>IF(AJ51="","",VLOOKUP(AJ51,Inflation!$A$2:'Inflation'!$B$21,2))</f>
        <v/>
      </c>
      <c r="BR51" s="6" t="str">
        <f>IF(AK51="","",AK51*(Inflation!$B$2/BQ51))</f>
        <v/>
      </c>
      <c r="BS51" s="6" t="str">
        <f>IF(AL51="","",AL51*(Inflation!$B$2/BQ51))</f>
        <v/>
      </c>
      <c r="BT51" s="6" t="str">
        <f>IF(AM51="","",AM51*(Inflation!$B$2/BQ51))</f>
        <v/>
      </c>
      <c r="BV51" s="6">
        <f>IF(AP51="","",AP51*(Inflation!$B$17/Inflation!$B$2))</f>
        <v>257.61501400422583</v>
      </c>
      <c r="BW51" s="6">
        <f>IF(AQ51="","",AQ51*(Inflation!$B$17/Inflation!$B$2))</f>
        <v>256.41777308240387</v>
      </c>
      <c r="BX51" s="6">
        <f>IF(AR51="","",AR51*(Inflation!$B$17/Inflation!$B$2))</f>
        <v>256.41777308240387</v>
      </c>
      <c r="BY51" s="6">
        <f>IF(AS51="","",AS51*(Inflation!$B$17/Inflation!$B$2))</f>
        <v>135.0973295525755</v>
      </c>
      <c r="BZ51" s="6">
        <f>IF(AT51="","",AT51*(Inflation!$B$17/Inflation!$B$2))</f>
        <v>333.17653235713232</v>
      </c>
      <c r="CA51" s="6">
        <f>IF(AU51="","",AU51*(Inflation!$B$17/Inflation!$B$2))</f>
        <v>331.58368139157784</v>
      </c>
      <c r="CB51" s="6">
        <f>IF(AV51="","",AV51*(Inflation!$B$17/Inflation!$B$2))</f>
        <v>331.58368139157784</v>
      </c>
      <c r="CC51" s="6">
        <f>IF(AW51="","",AW51*(Inflation!$B$17/Inflation!$B$2))</f>
        <v>135.0973295525755</v>
      </c>
      <c r="CD51" s="6">
        <f>IF(AX51="","",AX51*(Inflation!$B$17/Inflation!$B$2))</f>
        <v>43.225602673087323</v>
      </c>
      <c r="CE51" s="6">
        <f>IF(AY51="","",AY51*(Inflation!$B$17/Inflation!$B$2))</f>
        <v>42.99656527934745</v>
      </c>
      <c r="CF51" s="6">
        <f>IF(AZ51="","",AZ51*(Inflation!$B$17/Inflation!$B$2))</f>
        <v>42.99656527934745</v>
      </c>
      <c r="CG51" s="6">
        <f>IF(BA51="","",BA51*(Inflation!$B$17/Inflation!$B$2))</f>
        <v>135.0973295525755</v>
      </c>
      <c r="CH51" s="6">
        <f>IF(BB51="","",BB51*(Inflation!$B$17/Inflation!$B$2))</f>
        <v>43.735731413689741</v>
      </c>
      <c r="CI51" s="6">
        <f>IF(BC51="","",BC51*(Inflation!$B$17/Inflation!$B$2))</f>
        <v>43.517104810574416</v>
      </c>
      <c r="CJ51" s="6">
        <f>IF(BD51="","",BD51*(Inflation!$B$17/Inflation!$B$2))</f>
        <v>43.517104810574416</v>
      </c>
      <c r="CK51" s="6" t="str">
        <f>IF(BE51="","",BE51*(Inflation!$B$17/Inflation!$B$2))</f>
        <v/>
      </c>
      <c r="CL51" s="6" t="str">
        <f>IF(BF51="","",BF51*(Inflation!$B$17/Inflation!$B$2))</f>
        <v/>
      </c>
      <c r="CM51" s="6" t="str">
        <f>IF(BG51="","",BG51*(Inflation!$B$17/Inflation!$B$2))</f>
        <v/>
      </c>
      <c r="CN51" s="6" t="str">
        <f>IF(BH51="","",BH51*(Inflation!$B$17/Inflation!$B$2))</f>
        <v/>
      </c>
      <c r="CO51" s="6" t="str">
        <f>IF(BI51="","",BI51*(Inflation!$B$17/Inflation!$B$2))</f>
        <v/>
      </c>
      <c r="CP51" s="6" t="str">
        <f>IF(BJ51="","",BJ51*(Inflation!$B$17/Inflation!$B$2))</f>
        <v/>
      </c>
      <c r="CQ51" s="6" t="str">
        <f>IF(BK51="","",BK51*(Inflation!$B$17/Inflation!$B$2))</f>
        <v/>
      </c>
      <c r="CR51" s="6" t="str">
        <f>IF(BL51="","",BL51*(Inflation!$B$17/Inflation!$B$2))</f>
        <v/>
      </c>
      <c r="CS51" s="6" t="str">
        <f>IF(BM51="","",BM51*(Inflation!$B$17/Inflation!$B$2))</f>
        <v/>
      </c>
      <c r="CT51" s="6" t="str">
        <f>IF(BN51="","",BN51*(Inflation!$B$17/Inflation!$B$2))</f>
        <v/>
      </c>
      <c r="CU51" s="6" t="str">
        <f>IF(BO51="","",BO51*(Inflation!$B$17/Inflation!$B$2))</f>
        <v/>
      </c>
      <c r="CV51" s="6" t="str">
        <f>IF(BP51="","",BP51*(Inflation!$B$17/Inflation!$B$2))</f>
        <v/>
      </c>
      <c r="CW51" s="6" t="str">
        <f>IF(BQ51="","",BQ51*(Inflation!$B$17/Inflation!$B$2))</f>
        <v/>
      </c>
      <c r="CX51" s="6" t="str">
        <f>IF(BR51="","",BR51*(Inflation!$B$17/Inflation!$B$2))</f>
        <v/>
      </c>
      <c r="CY51" s="6" t="str">
        <f>IF(BS51="","",BS51*(Inflation!$B$17/Inflation!$B$2))</f>
        <v/>
      </c>
      <c r="CZ51" s="6" t="str">
        <f>IF(BT51="","",BT51*(Inflation!$B$17/Inflation!$B$2))</f>
        <v/>
      </c>
    </row>
    <row r="52" spans="1:104" ht="39" x14ac:dyDescent="0.25">
      <c r="A52" s="3" t="s">
        <v>146</v>
      </c>
      <c r="B52" s="3" t="s">
        <v>148</v>
      </c>
      <c r="C52" s="3" t="s">
        <v>46</v>
      </c>
      <c r="D52" s="9" t="s">
        <v>131</v>
      </c>
      <c r="F52" s="63" t="s">
        <v>420</v>
      </c>
      <c r="G52" s="63" t="s">
        <v>441</v>
      </c>
      <c r="H52" s="69">
        <v>2014</v>
      </c>
      <c r="I52" s="7">
        <v>196</v>
      </c>
      <c r="J52" s="6"/>
      <c r="K52" s="6"/>
      <c r="L52" s="69">
        <v>2014</v>
      </c>
      <c r="M52" s="7">
        <v>196</v>
      </c>
      <c r="N52" s="6"/>
      <c r="O52" s="6"/>
      <c r="P52" s="69">
        <v>2014</v>
      </c>
      <c r="Q52" s="7">
        <v>154</v>
      </c>
      <c r="R52" s="6"/>
      <c r="S52" s="6"/>
      <c r="T52" s="69">
        <v>2014</v>
      </c>
      <c r="U52" s="7">
        <v>154</v>
      </c>
      <c r="V52" s="6"/>
      <c r="W52" s="6"/>
      <c r="X52" s="69"/>
      <c r="Y52" s="7"/>
      <c r="Z52" s="7"/>
      <c r="AA52" s="7"/>
      <c r="AB52" s="69"/>
      <c r="AC52" s="7"/>
      <c r="AD52" s="7"/>
      <c r="AE52" s="7"/>
      <c r="AF52" s="69"/>
      <c r="AG52" s="7"/>
      <c r="AH52" s="7"/>
      <c r="AI52" s="7"/>
      <c r="AJ52" s="69"/>
      <c r="AK52" s="7"/>
      <c r="AL52" s="7"/>
      <c r="AM52" s="7"/>
      <c r="AO52" s="6">
        <f>IF(H52="","",VLOOKUP(H52,Inflation!$A$2:'Inflation'!$B$21,2))</f>
        <v>103.68</v>
      </c>
      <c r="AP52" s="6">
        <f>IF(I52="","",I52*(Inflation!$B$2/AO52))</f>
        <v>150.83757716049382</v>
      </c>
      <c r="AQ52" s="6" t="str">
        <f>IF(J52="","",J52*(Inflation!$B$2/AO52))</f>
        <v/>
      </c>
      <c r="AR52" s="6" t="str">
        <f>IF(K52="","",K52*(Inflation!$B$2/AO52))</f>
        <v/>
      </c>
      <c r="AS52" s="6">
        <f>IF(L52="","",VLOOKUP(L52,Inflation!$A$2:'Inflation'!$B$21,2))</f>
        <v>103.68</v>
      </c>
      <c r="AT52" s="6">
        <f>IF(M52="","",M52*(Inflation!$B$2/AS52))</f>
        <v>150.83757716049382</v>
      </c>
      <c r="AU52" s="6" t="str">
        <f>IF(N52="","",N52*(Inflation!$B$2/AS52))</f>
        <v/>
      </c>
      <c r="AV52" s="6" t="str">
        <f>IF(O52="","",O52*(Inflation!$B$2/AS52))</f>
        <v/>
      </c>
      <c r="AW52" s="6">
        <f>IF(P52="","",VLOOKUP(P52,Inflation!$A$2:'Inflation'!$B$21,2))</f>
        <v>103.68</v>
      </c>
      <c r="AX52" s="6">
        <f>IF(Q52="","",Q52*(Inflation!$B$2/AW52))</f>
        <v>118.51523919753087</v>
      </c>
      <c r="AY52" s="6" t="str">
        <f>IF(R52="","",R52*(Inflation!$B$2/AW52))</f>
        <v/>
      </c>
      <c r="AZ52" s="6" t="str">
        <f>IF(S52="","",S52*(Inflation!$B$2/AW52))</f>
        <v/>
      </c>
      <c r="BA52" s="6">
        <f>IF(T52="","",VLOOKUP(T52,Inflation!$A$2:'Inflation'!$B$21,2))</f>
        <v>103.68</v>
      </c>
      <c r="BB52" s="6">
        <f>IF(U52="","",U52*(Inflation!$B$2/BA52))</f>
        <v>118.51523919753087</v>
      </c>
      <c r="BC52" s="6" t="str">
        <f>IF(V52="","",V52*(Inflation!$B$2/BA52))</f>
        <v/>
      </c>
      <c r="BD52" s="6" t="str">
        <f>IF(W52="","",W52*(Inflation!$B$2/BA52))</f>
        <v/>
      </c>
      <c r="BE52" s="6" t="str">
        <f>IF(X52="","",VLOOKUP(X52,Inflation!$A$2:'Inflation'!$B$21,2))</f>
        <v/>
      </c>
      <c r="BF52" s="6" t="str">
        <f>IF(Y52="","",Y52*(Inflation!$B$2/BE52))</f>
        <v/>
      </c>
      <c r="BG52" s="6" t="str">
        <f>IF(Z52="","",Z52*(Inflation!$B$2/BE52))</f>
        <v/>
      </c>
      <c r="BH52" s="6" t="str">
        <f>IF(AA52="","",AA52*(Inflation!$B$2/BE52))</f>
        <v/>
      </c>
      <c r="BI52" s="6" t="str">
        <f>IF(AB52="","",VLOOKUP(AB52,Inflation!$A$2:'Inflation'!$B$21,2))</f>
        <v/>
      </c>
      <c r="BJ52" s="6" t="str">
        <f>IF(AC52="","",AC52*(Inflation!$B$2/BI52))</f>
        <v/>
      </c>
      <c r="BK52" s="6" t="str">
        <f>IF(AD52="","",AD52*(Inflation!$B$2/BI52))</f>
        <v/>
      </c>
      <c r="BL52" s="6" t="str">
        <f>IF(AE52="","",AE52*(Inflation!$B$2/BI52))</f>
        <v/>
      </c>
      <c r="BM52" s="6" t="str">
        <f>IF(AF52="","",VLOOKUP(AF52,Inflation!$A$2:'Inflation'!$B$21,2))</f>
        <v/>
      </c>
      <c r="BN52" s="6" t="str">
        <f>IF(AG52="","",AG52*(Inflation!$B$2/BM52))</f>
        <v/>
      </c>
      <c r="BO52" s="6" t="str">
        <f>IF(AH52="","",AH52*(Inflation!$B$2/BM52))</f>
        <v/>
      </c>
      <c r="BP52" s="6" t="str">
        <f>IF(AI52="","",AI52*(Inflation!$B$2/BM52))</f>
        <v/>
      </c>
      <c r="BQ52" s="6" t="str">
        <f>IF(AJ52="","",VLOOKUP(AJ52,Inflation!$A$2:'Inflation'!$B$21,2))</f>
        <v/>
      </c>
      <c r="BR52" s="6" t="str">
        <f>IF(AK52="","",AK52*(Inflation!$B$2/BQ52))</f>
        <v/>
      </c>
      <c r="BS52" s="6" t="str">
        <f>IF(AL52="","",AL52*(Inflation!$B$2/BQ52))</f>
        <v/>
      </c>
      <c r="BT52" s="6" t="str">
        <f>IF(AM52="","",AM52*(Inflation!$B$2/BQ52))</f>
        <v/>
      </c>
      <c r="BV52" s="6">
        <f>IF(AP52="","",AP52*(Inflation!$B$17/Inflation!$B$2))</f>
        <v>200.26292438271602</v>
      </c>
      <c r="BW52" s="6" t="str">
        <f>IF(AQ52="","",AQ52*(Inflation!$B$17/Inflation!$B$2))</f>
        <v/>
      </c>
      <c r="BX52" s="6" t="str">
        <f>IF(AR52="","",AR52*(Inflation!$B$17/Inflation!$B$2))</f>
        <v/>
      </c>
      <c r="BY52" s="6">
        <f>IF(AS52="","",AS52*(Inflation!$B$17/Inflation!$B$2))</f>
        <v>137.65309938588794</v>
      </c>
      <c r="BZ52" s="6">
        <f>IF(AT52="","",AT52*(Inflation!$B$17/Inflation!$B$2))</f>
        <v>200.26292438271602</v>
      </c>
      <c r="CA52" s="6" t="str">
        <f>IF(AU52="","",AU52*(Inflation!$B$17/Inflation!$B$2))</f>
        <v/>
      </c>
      <c r="CB52" s="6" t="str">
        <f>IF(AV52="","",AV52*(Inflation!$B$17/Inflation!$B$2))</f>
        <v/>
      </c>
      <c r="CC52" s="6">
        <f>IF(AW52="","",AW52*(Inflation!$B$17/Inflation!$B$2))</f>
        <v>137.65309938588794</v>
      </c>
      <c r="CD52" s="6">
        <f>IF(AX52="","",AX52*(Inflation!$B$17/Inflation!$B$2))</f>
        <v>157.34944058641975</v>
      </c>
      <c r="CE52" s="6" t="str">
        <f>IF(AY52="","",AY52*(Inflation!$B$17/Inflation!$B$2))</f>
        <v/>
      </c>
      <c r="CF52" s="6" t="str">
        <f>IF(AZ52="","",AZ52*(Inflation!$B$17/Inflation!$B$2))</f>
        <v/>
      </c>
      <c r="CG52" s="6">
        <f>IF(BA52="","",BA52*(Inflation!$B$17/Inflation!$B$2))</f>
        <v>137.65309938588794</v>
      </c>
      <c r="CH52" s="6">
        <f>IF(BB52="","",BB52*(Inflation!$B$17/Inflation!$B$2))</f>
        <v>157.34944058641975</v>
      </c>
      <c r="CI52" s="6" t="str">
        <f>IF(BC52="","",BC52*(Inflation!$B$17/Inflation!$B$2))</f>
        <v/>
      </c>
      <c r="CJ52" s="6" t="str">
        <f>IF(BD52="","",BD52*(Inflation!$B$17/Inflation!$B$2))</f>
        <v/>
      </c>
      <c r="CK52" s="6" t="str">
        <f>IF(BE52="","",BE52*(Inflation!$B$17/Inflation!$B$2))</f>
        <v/>
      </c>
      <c r="CL52" s="6" t="str">
        <f>IF(BF52="","",BF52*(Inflation!$B$17/Inflation!$B$2))</f>
        <v/>
      </c>
      <c r="CM52" s="6" t="str">
        <f>IF(BG52="","",BG52*(Inflation!$B$17/Inflation!$B$2))</f>
        <v/>
      </c>
      <c r="CN52" s="6" t="str">
        <f>IF(BH52="","",BH52*(Inflation!$B$17/Inflation!$B$2))</f>
        <v/>
      </c>
      <c r="CO52" s="6" t="str">
        <f>IF(BI52="","",BI52*(Inflation!$B$17/Inflation!$B$2))</f>
        <v/>
      </c>
      <c r="CP52" s="6" t="str">
        <f>IF(BJ52="","",BJ52*(Inflation!$B$17/Inflation!$B$2))</f>
        <v/>
      </c>
      <c r="CQ52" s="6" t="str">
        <f>IF(BK52="","",BK52*(Inflation!$B$17/Inflation!$B$2))</f>
        <v/>
      </c>
      <c r="CR52" s="6" t="str">
        <f>IF(BL52="","",BL52*(Inflation!$B$17/Inflation!$B$2))</f>
        <v/>
      </c>
      <c r="CS52" s="6" t="str">
        <f>IF(BM52="","",BM52*(Inflation!$B$17/Inflation!$B$2))</f>
        <v/>
      </c>
      <c r="CT52" s="6" t="str">
        <f>IF(BN52="","",BN52*(Inflation!$B$17/Inflation!$B$2))</f>
        <v/>
      </c>
      <c r="CU52" s="6" t="str">
        <f>IF(BO52="","",BO52*(Inflation!$B$17/Inflation!$B$2))</f>
        <v/>
      </c>
      <c r="CV52" s="6" t="str">
        <f>IF(BP52="","",BP52*(Inflation!$B$17/Inflation!$B$2))</f>
        <v/>
      </c>
      <c r="CW52" s="6" t="str">
        <f>IF(BQ52="","",BQ52*(Inflation!$B$17/Inflation!$B$2))</f>
        <v/>
      </c>
      <c r="CX52" s="6" t="str">
        <f>IF(BR52="","",BR52*(Inflation!$B$17/Inflation!$B$2))</f>
        <v/>
      </c>
      <c r="CY52" s="6" t="str">
        <f>IF(BS52="","",BS52*(Inflation!$B$17/Inflation!$B$2))</f>
        <v/>
      </c>
      <c r="CZ52" s="6" t="str">
        <f>IF(BT52="","",BT52*(Inflation!$B$17/Inflation!$B$2))</f>
        <v/>
      </c>
    </row>
    <row r="53" spans="1:104" x14ac:dyDescent="0.25">
      <c r="A53" s="3" t="s">
        <v>146</v>
      </c>
      <c r="B53" s="3" t="s">
        <v>148</v>
      </c>
      <c r="C53" s="3" t="s">
        <v>103</v>
      </c>
      <c r="D53" s="9" t="s">
        <v>111</v>
      </c>
      <c r="E53" s="56" t="s">
        <v>490</v>
      </c>
      <c r="F53" s="63" t="s">
        <v>421</v>
      </c>
      <c r="G53" s="63" t="s">
        <v>442</v>
      </c>
      <c r="H53" s="69">
        <v>2014</v>
      </c>
      <c r="I53" s="7">
        <v>237</v>
      </c>
      <c r="J53" s="7">
        <v>119</v>
      </c>
      <c r="K53" s="7">
        <v>355</v>
      </c>
      <c r="L53" s="69">
        <v>2014</v>
      </c>
      <c r="M53" s="7">
        <v>236</v>
      </c>
      <c r="N53" s="7">
        <v>118</v>
      </c>
      <c r="O53" s="7">
        <v>353</v>
      </c>
      <c r="P53" s="69">
        <v>2014</v>
      </c>
      <c r="Q53" s="7">
        <v>368</v>
      </c>
      <c r="R53" s="7">
        <v>368</v>
      </c>
      <c r="S53" s="7">
        <v>368</v>
      </c>
      <c r="T53" s="69">
        <v>2014</v>
      </c>
      <c r="U53" s="7">
        <v>367</v>
      </c>
      <c r="V53" s="7">
        <v>367</v>
      </c>
      <c r="W53" s="7">
        <v>367</v>
      </c>
      <c r="X53" s="6"/>
      <c r="Y53" s="6"/>
      <c r="Z53" s="6"/>
      <c r="AA53" s="6"/>
      <c r="AB53" s="6"/>
      <c r="AC53" s="6"/>
      <c r="AD53" s="6"/>
      <c r="AE53" s="6"/>
      <c r="AF53" s="6"/>
      <c r="AG53" s="6"/>
      <c r="AH53" s="6"/>
      <c r="AI53" s="6"/>
      <c r="AJ53" s="6"/>
      <c r="AK53" s="6"/>
      <c r="AL53" s="6"/>
      <c r="AM53" s="6"/>
      <c r="AO53" s="6">
        <f>IF(H53="","",VLOOKUP(H53,Inflation!$A$2:'Inflation'!$B$21,2))</f>
        <v>103.68</v>
      </c>
      <c r="AP53" s="6">
        <f>IF(I53="","",I53*(Inflation!$B$2/AO53))</f>
        <v>182.39033564814815</v>
      </c>
      <c r="AQ53" s="6">
        <f>IF(J53="","",J53*(Inflation!$B$2/AO53))</f>
        <v>91.579957561728406</v>
      </c>
      <c r="AR53" s="6">
        <f>IF(K53="","",K53*(Inflation!$B$2/AO53))</f>
        <v>273.2007137345679</v>
      </c>
      <c r="AS53" s="6">
        <f>IF(L53="","",VLOOKUP(L53,Inflation!$A$2:'Inflation'!$B$21,2))</f>
        <v>103.68</v>
      </c>
      <c r="AT53" s="6">
        <f>IF(M53="","",M53*(Inflation!$B$2/AS53))</f>
        <v>181.62075617283952</v>
      </c>
      <c r="AU53" s="6">
        <f>IF(N53="","",N53*(Inflation!$B$2/AS53))</f>
        <v>90.81037808641976</v>
      </c>
      <c r="AV53" s="6">
        <f>IF(O53="","",O53*(Inflation!$B$2/AS53))</f>
        <v>271.66155478395063</v>
      </c>
      <c r="AW53" s="6">
        <f>IF(P53="","",VLOOKUP(P53,Inflation!$A$2:'Inflation'!$B$21,2))</f>
        <v>103.68</v>
      </c>
      <c r="AX53" s="6">
        <f>IF(Q53="","",Q53*(Inflation!$B$2/AW53))</f>
        <v>283.20524691358025</v>
      </c>
      <c r="AY53" s="6">
        <f>IF(R53="","",R53*(Inflation!$B$2/AW53))</f>
        <v>283.20524691358025</v>
      </c>
      <c r="AZ53" s="6">
        <f>IF(S53="","",S53*(Inflation!$B$2/AW53))</f>
        <v>283.20524691358025</v>
      </c>
      <c r="BA53" s="6">
        <f>IF(T53="","",VLOOKUP(T53,Inflation!$A$2:'Inflation'!$B$21,2))</f>
        <v>103.68</v>
      </c>
      <c r="BB53" s="6">
        <f>IF(U53="","",U53*(Inflation!$B$2/BA53))</f>
        <v>282.43566743827159</v>
      </c>
      <c r="BC53" s="6">
        <f>IF(V53="","",V53*(Inflation!$B$2/BA53))</f>
        <v>282.43566743827159</v>
      </c>
      <c r="BD53" s="6">
        <f>IF(W53="","",W53*(Inflation!$B$2/BA53))</f>
        <v>282.43566743827159</v>
      </c>
      <c r="BE53" s="6" t="str">
        <f>IF(X53="","",VLOOKUP(X53,Inflation!$A$2:'Inflation'!$B$21,2))</f>
        <v/>
      </c>
      <c r="BF53" s="6" t="str">
        <f>IF(Y53="","",Y53*(Inflation!$B$2/BE53))</f>
        <v/>
      </c>
      <c r="BG53" s="6" t="str">
        <f>IF(Z53="","",Z53*(Inflation!$B$2/BE53))</f>
        <v/>
      </c>
      <c r="BH53" s="6" t="str">
        <f>IF(AA53="","",AA53*(Inflation!$B$2/BE53))</f>
        <v/>
      </c>
      <c r="BI53" s="6" t="str">
        <f>IF(AB53="","",VLOOKUP(AB53,Inflation!$A$2:'Inflation'!$B$21,2))</f>
        <v/>
      </c>
      <c r="BJ53" s="6" t="str">
        <f>IF(AC53="","",AC53*(Inflation!$B$2/BI53))</f>
        <v/>
      </c>
      <c r="BK53" s="6" t="str">
        <f>IF(AD53="","",AD53*(Inflation!$B$2/BI53))</f>
        <v/>
      </c>
      <c r="BL53" s="6" t="str">
        <f>IF(AE53="","",AE53*(Inflation!$B$2/BI53))</f>
        <v/>
      </c>
      <c r="BM53" s="6" t="str">
        <f>IF(AF53="","",VLOOKUP(AF53,Inflation!$A$2:'Inflation'!$B$21,2))</f>
        <v/>
      </c>
      <c r="BN53" s="6" t="str">
        <f>IF(AG53="","",AG53*(Inflation!$B$2/BM53))</f>
        <v/>
      </c>
      <c r="BO53" s="6" t="str">
        <f>IF(AH53="","",AH53*(Inflation!$B$2/BM53))</f>
        <v/>
      </c>
      <c r="BP53" s="6" t="str">
        <f>IF(AI53="","",AI53*(Inflation!$B$2/BM53))</f>
        <v/>
      </c>
      <c r="BQ53" s="6" t="str">
        <f>IF(AJ53="","",VLOOKUP(AJ53,Inflation!$A$2:'Inflation'!$B$21,2))</f>
        <v/>
      </c>
      <c r="BR53" s="6" t="str">
        <f>IF(AK53="","",AK53*(Inflation!$B$2/BQ53))</f>
        <v/>
      </c>
      <c r="BS53" s="6" t="str">
        <f>IF(AL53="","",AL53*(Inflation!$B$2/BQ53))</f>
        <v/>
      </c>
      <c r="BT53" s="6" t="str">
        <f>IF(AM53="","",AM53*(Inflation!$B$2/BQ53))</f>
        <v/>
      </c>
      <c r="BV53" s="6">
        <f>IF(AP53="","",AP53*(Inflation!$B$17/Inflation!$B$2))</f>
        <v>242.15465856481481</v>
      </c>
      <c r="BW53" s="6">
        <f>IF(AQ53="","",AQ53*(Inflation!$B$17/Inflation!$B$2))</f>
        <v>121.58820408950618</v>
      </c>
      <c r="BX53" s="6">
        <f>IF(AR53="","",AR53*(Inflation!$B$17/Inflation!$B$2))</f>
        <v>362.72111304012344</v>
      </c>
      <c r="BY53" s="6">
        <f>IF(AS53="","",AS53*(Inflation!$B$17/Inflation!$B$2))</f>
        <v>137.65309938588794</v>
      </c>
      <c r="BZ53" s="6">
        <f>IF(AT53="","",AT53*(Inflation!$B$17/Inflation!$B$2))</f>
        <v>241.13290895061729</v>
      </c>
      <c r="CA53" s="6">
        <f>IF(AU53="","",AU53*(Inflation!$B$17/Inflation!$B$2))</f>
        <v>120.56645447530865</v>
      </c>
      <c r="CB53" s="6">
        <f>IF(AV53="","",AV53*(Inflation!$B$17/Inflation!$B$2))</f>
        <v>360.67761381172841</v>
      </c>
      <c r="CC53" s="6">
        <f>IF(AW53="","",AW53*(Inflation!$B$17/Inflation!$B$2))</f>
        <v>137.65309938588794</v>
      </c>
      <c r="CD53" s="6">
        <f>IF(AX53="","",AX53*(Inflation!$B$17/Inflation!$B$2))</f>
        <v>376.00385802469134</v>
      </c>
      <c r="CE53" s="6">
        <f>IF(AY53="","",AY53*(Inflation!$B$17/Inflation!$B$2))</f>
        <v>376.00385802469134</v>
      </c>
      <c r="CF53" s="6">
        <f>IF(AZ53="","",AZ53*(Inflation!$B$17/Inflation!$B$2))</f>
        <v>376.00385802469134</v>
      </c>
      <c r="CG53" s="6">
        <f>IF(BA53="","",BA53*(Inflation!$B$17/Inflation!$B$2))</f>
        <v>137.65309938588794</v>
      </c>
      <c r="CH53" s="6">
        <f>IF(BB53="","",BB53*(Inflation!$B$17/Inflation!$B$2))</f>
        <v>374.98210841049377</v>
      </c>
      <c r="CI53" s="6">
        <f>IF(BC53="","",BC53*(Inflation!$B$17/Inflation!$B$2))</f>
        <v>374.98210841049377</v>
      </c>
      <c r="CJ53" s="6">
        <f>IF(BD53="","",BD53*(Inflation!$B$17/Inflation!$B$2))</f>
        <v>374.98210841049377</v>
      </c>
      <c r="CK53" s="6" t="str">
        <f>IF(BE53="","",BE53*(Inflation!$B$17/Inflation!$B$2))</f>
        <v/>
      </c>
      <c r="CL53" s="6" t="str">
        <f>IF(BF53="","",BF53*(Inflation!$B$17/Inflation!$B$2))</f>
        <v/>
      </c>
      <c r="CM53" s="6" t="str">
        <f>IF(BG53="","",BG53*(Inflation!$B$17/Inflation!$B$2))</f>
        <v/>
      </c>
      <c r="CN53" s="6" t="str">
        <f>IF(BH53="","",BH53*(Inflation!$B$17/Inflation!$B$2))</f>
        <v/>
      </c>
      <c r="CO53" s="6" t="str">
        <f>IF(BI53="","",BI53*(Inflation!$B$17/Inflation!$B$2))</f>
        <v/>
      </c>
      <c r="CP53" s="6" t="str">
        <f>IF(BJ53="","",BJ53*(Inflation!$B$17/Inflation!$B$2))</f>
        <v/>
      </c>
      <c r="CQ53" s="6" t="str">
        <f>IF(BK53="","",BK53*(Inflation!$B$17/Inflation!$B$2))</f>
        <v/>
      </c>
      <c r="CR53" s="6" t="str">
        <f>IF(BL53="","",BL53*(Inflation!$B$17/Inflation!$B$2))</f>
        <v/>
      </c>
      <c r="CS53" s="6" t="str">
        <f>IF(BM53="","",BM53*(Inflation!$B$17/Inflation!$B$2))</f>
        <v/>
      </c>
      <c r="CT53" s="6" t="str">
        <f>IF(BN53="","",BN53*(Inflation!$B$17/Inflation!$B$2))</f>
        <v/>
      </c>
      <c r="CU53" s="6" t="str">
        <f>IF(BO53="","",BO53*(Inflation!$B$17/Inflation!$B$2))</f>
        <v/>
      </c>
      <c r="CV53" s="6" t="str">
        <f>IF(BP53="","",BP53*(Inflation!$B$17/Inflation!$B$2))</f>
        <v/>
      </c>
      <c r="CW53" s="6" t="str">
        <f>IF(BQ53="","",BQ53*(Inflation!$B$17/Inflation!$B$2))</f>
        <v/>
      </c>
      <c r="CX53" s="6" t="str">
        <f>IF(BR53="","",BR53*(Inflation!$B$17/Inflation!$B$2))</f>
        <v/>
      </c>
      <c r="CY53" s="6" t="str">
        <f>IF(BS53="","",BS53*(Inflation!$B$17/Inflation!$B$2))</f>
        <v/>
      </c>
      <c r="CZ53" s="6" t="str">
        <f>IF(BT53="","",BT53*(Inflation!$B$17/Inflation!$B$2))</f>
        <v/>
      </c>
    </row>
    <row r="54" spans="1:104" ht="130" x14ac:dyDescent="0.25">
      <c r="A54" s="3" t="s">
        <v>146</v>
      </c>
      <c r="B54" s="3" t="s">
        <v>184</v>
      </c>
      <c r="C54" s="3" t="s">
        <v>24</v>
      </c>
      <c r="D54" s="9" t="s">
        <v>180</v>
      </c>
      <c r="E54" s="66" t="s">
        <v>451</v>
      </c>
      <c r="F54" s="63" t="s">
        <v>422</v>
      </c>
      <c r="G54" s="63" t="s">
        <v>443</v>
      </c>
      <c r="H54" s="6"/>
      <c r="I54" s="6"/>
      <c r="J54" s="6"/>
      <c r="K54" s="6"/>
      <c r="L54" s="6"/>
      <c r="M54" s="6"/>
      <c r="N54" s="6"/>
      <c r="O54" s="6"/>
      <c r="P54" s="69">
        <v>2014</v>
      </c>
      <c r="Q54" s="7">
        <v>21.801333</v>
      </c>
      <c r="R54" s="6"/>
      <c r="S54" s="6"/>
      <c r="T54" s="69">
        <v>2014</v>
      </c>
      <c r="U54" s="7">
        <v>21.082985000000001</v>
      </c>
      <c r="V54" s="6"/>
      <c r="W54" s="6"/>
      <c r="X54" s="6"/>
      <c r="Y54" s="6"/>
      <c r="Z54" s="6"/>
      <c r="AA54" s="6"/>
      <c r="AB54" s="6"/>
      <c r="AC54" s="6"/>
      <c r="AD54" s="6"/>
      <c r="AE54" s="6"/>
      <c r="AF54" s="6"/>
      <c r="AG54" s="6"/>
      <c r="AH54" s="6"/>
      <c r="AI54" s="6"/>
      <c r="AJ54" s="6"/>
      <c r="AK54" s="6"/>
      <c r="AL54" s="6"/>
      <c r="AM54" s="6"/>
      <c r="AO54" s="6" t="str">
        <f>IF(H54="","",VLOOKUP(H54,Inflation!$A$2:'Inflation'!$B$21,2))</f>
        <v/>
      </c>
      <c r="AP54" s="6" t="str">
        <f>IF(I54="","",I54*(Inflation!$B$2/AO54))</f>
        <v/>
      </c>
      <c r="AQ54" s="6" t="str">
        <f>IF(J54="","",J54*(Inflation!$B$2/AO54))</f>
        <v/>
      </c>
      <c r="AR54" s="6" t="str">
        <f>IF(K54="","",K54*(Inflation!$B$2/AO54))</f>
        <v/>
      </c>
      <c r="AS54" s="6" t="str">
        <f>IF(L54="","",VLOOKUP(L54,Inflation!$A$2:'Inflation'!$B$21,2))</f>
        <v/>
      </c>
      <c r="AT54" s="6" t="str">
        <f>IF(M54="","",M54*(Inflation!$B$2/AS54))</f>
        <v/>
      </c>
      <c r="AU54" s="6" t="str">
        <f>IF(N54="","",N54*(Inflation!$B$2/AS54))</f>
        <v/>
      </c>
      <c r="AV54" s="6" t="str">
        <f>IF(O54="","",O54*(Inflation!$B$2/AS54))</f>
        <v/>
      </c>
      <c r="AW54" s="6">
        <f>IF(P54="","",VLOOKUP(P54,Inflation!$A$2:'Inflation'!$B$21,2))</f>
        <v>103.68</v>
      </c>
      <c r="AX54" s="6">
        <f>IF(Q54="","",Q54*(Inflation!$B$2/AW54))</f>
        <v>16.777858411168982</v>
      </c>
      <c r="AY54" s="6" t="str">
        <f>IF(R54="","",R54*(Inflation!$B$2/AW54))</f>
        <v/>
      </c>
      <c r="AZ54" s="6" t="str">
        <f>IF(S54="","",S54*(Inflation!$B$2/AW54))</f>
        <v/>
      </c>
      <c r="BA54" s="6">
        <f>IF(T54="","",VLOOKUP(T54,Inflation!$A$2:'Inflation'!$B$21,2))</f>
        <v>103.68</v>
      </c>
      <c r="BB54" s="6">
        <f>IF(U54="","",U54*(Inflation!$B$2/BA54))</f>
        <v>16.225032534239972</v>
      </c>
      <c r="BC54" s="6" t="str">
        <f>IF(V54="","",V54*(Inflation!$B$2/BA54))</f>
        <v/>
      </c>
      <c r="BD54" s="6" t="str">
        <f>IF(W54="","",W54*(Inflation!$B$2/BA54))</f>
        <v/>
      </c>
      <c r="BE54" s="6" t="str">
        <f>IF(X54="","",VLOOKUP(X54,Inflation!$A$2:'Inflation'!$B$21,2))</f>
        <v/>
      </c>
      <c r="BF54" s="6" t="str">
        <f>IF(Y54="","",Y54*(Inflation!$B$2/BE54))</f>
        <v/>
      </c>
      <c r="BG54" s="6" t="str">
        <f>IF(Z54="","",Z54*(Inflation!$B$2/BE54))</f>
        <v/>
      </c>
      <c r="BH54" s="6" t="str">
        <f>IF(AA54="","",AA54*(Inflation!$B$2/BE54))</f>
        <v/>
      </c>
      <c r="BI54" s="6" t="str">
        <f>IF(AB54="","",VLOOKUP(AB54,Inflation!$A$2:'Inflation'!$B$21,2))</f>
        <v/>
      </c>
      <c r="BJ54" s="6" t="str">
        <f>IF(AC54="","",AC54*(Inflation!$B$2/BI54))</f>
        <v/>
      </c>
      <c r="BK54" s="6" t="str">
        <f>IF(AD54="","",AD54*(Inflation!$B$2/BI54))</f>
        <v/>
      </c>
      <c r="BL54" s="6" t="str">
        <f>IF(AE54="","",AE54*(Inflation!$B$2/BI54))</f>
        <v/>
      </c>
      <c r="BM54" s="6" t="str">
        <f>IF(AF54="","",VLOOKUP(AF54,Inflation!$A$2:'Inflation'!$B$21,2))</f>
        <v/>
      </c>
      <c r="BN54" s="6" t="str">
        <f>IF(AG54="","",AG54*(Inflation!$B$2/BM54))</f>
        <v/>
      </c>
      <c r="BO54" s="6" t="str">
        <f>IF(AH54="","",AH54*(Inflation!$B$2/BM54))</f>
        <v/>
      </c>
      <c r="BP54" s="6" t="str">
        <f>IF(AI54="","",AI54*(Inflation!$B$2/BM54))</f>
        <v/>
      </c>
      <c r="BQ54" s="6" t="str">
        <f>IF(AJ54="","",VLOOKUP(AJ54,Inflation!$A$2:'Inflation'!$B$21,2))</f>
        <v/>
      </c>
      <c r="BR54" s="6" t="str">
        <f>IF(AK54="","",AK54*(Inflation!$B$2/BQ54))</f>
        <v/>
      </c>
      <c r="BS54" s="6" t="str">
        <f>IF(AL54="","",AL54*(Inflation!$B$2/BQ54))</f>
        <v/>
      </c>
      <c r="BT54" s="6" t="str">
        <f>IF(AM54="","",AM54*(Inflation!$B$2/BQ54))</f>
        <v/>
      </c>
      <c r="BV54" s="6" t="str">
        <f>IF(AP54="","",AP54*(Inflation!$B$17/Inflation!$B$2))</f>
        <v/>
      </c>
      <c r="BW54" s="6" t="str">
        <f>IF(AQ54="","",AQ54*(Inflation!$B$17/Inflation!$B$2))</f>
        <v/>
      </c>
      <c r="BX54" s="6" t="str">
        <f>IF(AR54="","",AR54*(Inflation!$B$17/Inflation!$B$2))</f>
        <v/>
      </c>
      <c r="BY54" s="6" t="str">
        <f>IF(AS54="","",AS54*(Inflation!$B$17/Inflation!$B$2))</f>
        <v/>
      </c>
      <c r="BZ54" s="6" t="str">
        <f>IF(AT54="","",AT54*(Inflation!$B$17/Inflation!$B$2))</f>
        <v/>
      </c>
      <c r="CA54" s="6" t="str">
        <f>IF(AU54="","",AU54*(Inflation!$B$17/Inflation!$B$2))</f>
        <v/>
      </c>
      <c r="CB54" s="6" t="str">
        <f>IF(AV54="","",AV54*(Inflation!$B$17/Inflation!$B$2))</f>
        <v/>
      </c>
      <c r="CC54" s="6">
        <f>IF(AW54="","",AW54*(Inflation!$B$17/Inflation!$B$2))</f>
        <v>137.65309938588794</v>
      </c>
      <c r="CD54" s="6">
        <f>IF(AX54="","",AX54*(Inflation!$B$17/Inflation!$B$2))</f>
        <v>22.275503581741898</v>
      </c>
      <c r="CE54" s="6" t="str">
        <f>IF(AY54="","",AY54*(Inflation!$B$17/Inflation!$B$2))</f>
        <v/>
      </c>
      <c r="CF54" s="6" t="str">
        <f>IF(AZ54="","",AZ54*(Inflation!$B$17/Inflation!$B$2))</f>
        <v/>
      </c>
      <c r="CG54" s="6">
        <f>IF(BA54="","",BA54*(Inflation!$B$17/Inflation!$B$2))</f>
        <v>137.65309938588794</v>
      </c>
      <c r="CH54" s="6">
        <f>IF(BB54="","",BB54*(Inflation!$B$17/Inflation!$B$2))</f>
        <v>21.541531789882331</v>
      </c>
      <c r="CI54" s="6" t="str">
        <f>IF(BC54="","",BC54*(Inflation!$B$17/Inflation!$B$2))</f>
        <v/>
      </c>
      <c r="CJ54" s="6" t="str">
        <f>IF(BD54="","",BD54*(Inflation!$B$17/Inflation!$B$2))</f>
        <v/>
      </c>
      <c r="CK54" s="6" t="str">
        <f>IF(BE54="","",BE54*(Inflation!$B$17/Inflation!$B$2))</f>
        <v/>
      </c>
      <c r="CL54" s="6" t="str">
        <f>IF(BF54="","",BF54*(Inflation!$B$17/Inflation!$B$2))</f>
        <v/>
      </c>
      <c r="CM54" s="6" t="str">
        <f>IF(BG54="","",BG54*(Inflation!$B$17/Inflation!$B$2))</f>
        <v/>
      </c>
      <c r="CN54" s="6" t="str">
        <f>IF(BH54="","",BH54*(Inflation!$B$17/Inflation!$B$2))</f>
        <v/>
      </c>
      <c r="CO54" s="6" t="str">
        <f>IF(BI54="","",BI54*(Inflation!$B$17/Inflation!$B$2))</f>
        <v/>
      </c>
      <c r="CP54" s="6" t="str">
        <f>IF(BJ54="","",BJ54*(Inflation!$B$17/Inflation!$B$2))</f>
        <v/>
      </c>
      <c r="CQ54" s="6" t="str">
        <f>IF(BK54="","",BK54*(Inflation!$B$17/Inflation!$B$2))</f>
        <v/>
      </c>
      <c r="CR54" s="6" t="str">
        <f>IF(BL54="","",BL54*(Inflation!$B$17/Inflation!$B$2))</f>
        <v/>
      </c>
      <c r="CS54" s="6" t="str">
        <f>IF(BM54="","",BM54*(Inflation!$B$17/Inflation!$B$2))</f>
        <v/>
      </c>
      <c r="CT54" s="6" t="str">
        <f>IF(BN54="","",BN54*(Inflation!$B$17/Inflation!$B$2))</f>
        <v/>
      </c>
      <c r="CU54" s="6" t="str">
        <f>IF(BO54="","",BO54*(Inflation!$B$17/Inflation!$B$2))</f>
        <v/>
      </c>
      <c r="CV54" s="6" t="str">
        <f>IF(BP54="","",BP54*(Inflation!$B$17/Inflation!$B$2))</f>
        <v/>
      </c>
      <c r="CW54" s="6" t="str">
        <f>IF(BQ54="","",BQ54*(Inflation!$B$17/Inflation!$B$2))</f>
        <v/>
      </c>
      <c r="CX54" s="6" t="str">
        <f>IF(BR54="","",BR54*(Inflation!$B$17/Inflation!$B$2))</f>
        <v/>
      </c>
      <c r="CY54" s="6" t="str">
        <f>IF(BS54="","",BS54*(Inflation!$B$17/Inflation!$B$2))</f>
        <v/>
      </c>
      <c r="CZ54" s="6" t="str">
        <f>IF(BT54="","",BT54*(Inflation!$B$17/Inflation!$B$2))</f>
        <v/>
      </c>
    </row>
    <row r="55" spans="1:104" ht="26" x14ac:dyDescent="0.25">
      <c r="A55" s="3" t="s">
        <v>69</v>
      </c>
      <c r="B55" s="3" t="s">
        <v>52</v>
      </c>
      <c r="C55" s="3" t="s">
        <v>15</v>
      </c>
      <c r="D55" s="9" t="s">
        <v>151</v>
      </c>
      <c r="F55" s="63" t="s">
        <v>423</v>
      </c>
      <c r="G55" s="63" t="s">
        <v>444</v>
      </c>
      <c r="H55" s="69">
        <v>2015</v>
      </c>
      <c r="I55" s="6"/>
      <c r="J55" s="7">
        <v>121.6</v>
      </c>
      <c r="K55" s="7">
        <v>325.2</v>
      </c>
      <c r="L55" s="69">
        <v>2015</v>
      </c>
      <c r="M55" s="6"/>
      <c r="N55" s="7">
        <v>121.6</v>
      </c>
      <c r="O55" s="7">
        <v>325.2</v>
      </c>
      <c r="P55" s="69">
        <v>2015</v>
      </c>
      <c r="Q55" s="6"/>
      <c r="R55" s="7">
        <v>63.7</v>
      </c>
      <c r="S55" s="7">
        <v>347.7</v>
      </c>
      <c r="T55" s="69">
        <v>2015</v>
      </c>
      <c r="U55" s="6"/>
      <c r="V55" s="7">
        <v>63.7</v>
      </c>
      <c r="W55" s="7">
        <v>347.7</v>
      </c>
      <c r="X55" s="6"/>
      <c r="Y55" s="6"/>
      <c r="Z55" s="6"/>
      <c r="AA55" s="6"/>
      <c r="AB55" s="6"/>
      <c r="AC55" s="6"/>
      <c r="AD55" s="6"/>
      <c r="AE55" s="6"/>
      <c r="AF55" s="6"/>
      <c r="AG55" s="6"/>
      <c r="AH55" s="6"/>
      <c r="AI55" s="6"/>
      <c r="AJ55" s="6"/>
      <c r="AK55" s="6"/>
      <c r="AL55" s="6"/>
      <c r="AM55" s="6"/>
      <c r="AO55" s="6">
        <f>IF(H55="","",VLOOKUP(H55,Inflation!$A$2:'Inflation'!$B$21,2))</f>
        <v>104.789</v>
      </c>
      <c r="AP55" s="6" t="str">
        <f>IF(I55="","",I55*(Inflation!$B$2/AO55))</f>
        <v/>
      </c>
      <c r="AQ55" s="6">
        <f>IF(J55="","",J55*(Inflation!$B$2/AO55))</f>
        <v>92.59048182538244</v>
      </c>
      <c r="AR55" s="6">
        <f>IF(K55="","",K55*(Inflation!$B$2/AO55))</f>
        <v>247.61862409222343</v>
      </c>
      <c r="AS55" s="6">
        <f>IF(L55="","",VLOOKUP(L55,Inflation!$A$2:'Inflation'!$B$21,2))</f>
        <v>104.789</v>
      </c>
      <c r="AT55" s="6" t="str">
        <f>IF(M55="","",M55*(Inflation!$B$2/AS55))</f>
        <v/>
      </c>
      <c r="AU55" s="6">
        <f>IF(N55="","",N55*(Inflation!$B$2/AS55))</f>
        <v>92.59048182538244</v>
      </c>
      <c r="AV55" s="6">
        <f>IF(O55="","",O55*(Inflation!$B$2/AS55))</f>
        <v>247.61862409222343</v>
      </c>
      <c r="AW55" s="6">
        <f>IF(P55="","",VLOOKUP(P55,Inflation!$A$2:'Inflation'!$B$21,2))</f>
        <v>104.789</v>
      </c>
      <c r="AX55" s="6" t="str">
        <f>IF(Q55="","",Q55*(Inflation!$B$2/AW55))</f>
        <v/>
      </c>
      <c r="AY55" s="6">
        <f>IF(R55="","",R55*(Inflation!$B$2/AW55))</f>
        <v>48.503402074645244</v>
      </c>
      <c r="AZ55" s="6">
        <f>IF(S55="","",S55*(Inflation!$B$2/AW55))</f>
        <v>264.75090896945289</v>
      </c>
      <c r="BA55" s="6">
        <f>IF(T55="","",VLOOKUP(T55,Inflation!$A$2:'Inflation'!$B$21,2))</f>
        <v>104.789</v>
      </c>
      <c r="BB55" s="6" t="str">
        <f>IF(U55="","",U55*(Inflation!$B$2/BA55))</f>
        <v/>
      </c>
      <c r="BC55" s="6">
        <f>IF(V55="","",V55*(Inflation!$B$2/BA55))</f>
        <v>48.503402074645244</v>
      </c>
      <c r="BD55" s="6">
        <f>IF(W55="","",W55*(Inflation!$B$2/BA55))</f>
        <v>264.75090896945289</v>
      </c>
      <c r="BE55" s="6" t="str">
        <f>IF(X55="","",VLOOKUP(X55,Inflation!$A$2:'Inflation'!$B$21,2))</f>
        <v/>
      </c>
      <c r="BF55" s="6" t="str">
        <f>IF(Y55="","",Y55*(Inflation!$B$2/BE55))</f>
        <v/>
      </c>
      <c r="BG55" s="6" t="str">
        <f>IF(Z55="","",Z55*(Inflation!$B$2/BE55))</f>
        <v/>
      </c>
      <c r="BH55" s="6" t="str">
        <f>IF(AA55="","",AA55*(Inflation!$B$2/BE55))</f>
        <v/>
      </c>
      <c r="BI55" s="6" t="str">
        <f>IF(AB55="","",VLOOKUP(AB55,Inflation!$A$2:'Inflation'!$B$21,2))</f>
        <v/>
      </c>
      <c r="BJ55" s="6" t="str">
        <f>IF(AC55="","",AC55*(Inflation!$B$2/BI55))</f>
        <v/>
      </c>
      <c r="BK55" s="6" t="str">
        <f>IF(AD55="","",AD55*(Inflation!$B$2/BI55))</f>
        <v/>
      </c>
      <c r="BL55" s="6" t="str">
        <f>IF(AE55="","",AE55*(Inflation!$B$2/BI55))</f>
        <v/>
      </c>
      <c r="BM55" s="6" t="str">
        <f>IF(AF55="","",VLOOKUP(AF55,Inflation!$A$2:'Inflation'!$B$21,2))</f>
        <v/>
      </c>
      <c r="BN55" s="6" t="str">
        <f>IF(AG55="","",AG55*(Inflation!$B$2/BM55))</f>
        <v/>
      </c>
      <c r="BO55" s="6" t="str">
        <f>IF(AH55="","",AH55*(Inflation!$B$2/BM55))</f>
        <v/>
      </c>
      <c r="BP55" s="6" t="str">
        <f>IF(AI55="","",AI55*(Inflation!$B$2/BM55))</f>
        <v/>
      </c>
      <c r="BQ55" s="6" t="str">
        <f>IF(AJ55="","",VLOOKUP(AJ55,Inflation!$A$2:'Inflation'!$B$21,2))</f>
        <v/>
      </c>
      <c r="BR55" s="6" t="str">
        <f>IF(AK55="","",AK55*(Inflation!$B$2/BQ55))</f>
        <v/>
      </c>
      <c r="BS55" s="6" t="str">
        <f>IF(AL55="","",AL55*(Inflation!$B$2/BQ55))</f>
        <v/>
      </c>
      <c r="BT55" s="6" t="str">
        <f>IF(AM55="","",AM55*(Inflation!$B$2/BQ55))</f>
        <v/>
      </c>
      <c r="BV55" s="6" t="str">
        <f>IF(AP55="","",AP55*(Inflation!$B$17/Inflation!$B$2))</f>
        <v/>
      </c>
      <c r="BW55" s="6">
        <f>IF(AQ55="","",AQ55*(Inflation!$B$17/Inflation!$B$2))</f>
        <v>122.92984950710475</v>
      </c>
      <c r="BX55" s="6">
        <f>IF(AR55="","",AR55*(Inflation!$B$17/Inflation!$B$2))</f>
        <v>328.75647253051369</v>
      </c>
      <c r="BY55" s="6">
        <f>IF(AS55="","",AS55*(Inflation!$B$17/Inflation!$B$2))</f>
        <v>139.12548834440406</v>
      </c>
      <c r="BZ55" s="6" t="str">
        <f>IF(AT55="","",AT55*(Inflation!$B$17/Inflation!$B$2))</f>
        <v/>
      </c>
      <c r="CA55" s="6">
        <f>IF(AU55="","",AU55*(Inflation!$B$17/Inflation!$B$2))</f>
        <v>122.92984950710475</v>
      </c>
      <c r="CB55" s="6">
        <f>IF(AV55="","",AV55*(Inflation!$B$17/Inflation!$B$2))</f>
        <v>328.75647253051369</v>
      </c>
      <c r="CC55" s="6">
        <f>IF(AW55="","",AW55*(Inflation!$B$17/Inflation!$B$2))</f>
        <v>139.12548834440406</v>
      </c>
      <c r="CD55" s="6" t="str">
        <f>IF(AX55="","",AX55*(Inflation!$B$17/Inflation!$B$2))</f>
        <v/>
      </c>
      <c r="CE55" s="6">
        <f>IF(AY55="","",AY55*(Inflation!$B$17/Inflation!$B$2))</f>
        <v>64.396639914494841</v>
      </c>
      <c r="CF55" s="6">
        <f>IF(AZ55="","",AZ55*(Inflation!$B$17/Inflation!$B$2))</f>
        <v>351.50253843437764</v>
      </c>
      <c r="CG55" s="6">
        <f>IF(BA55="","",BA55*(Inflation!$B$17/Inflation!$B$2))</f>
        <v>139.12548834440406</v>
      </c>
      <c r="CH55" s="6" t="str">
        <f>IF(BB55="","",BB55*(Inflation!$B$17/Inflation!$B$2))</f>
        <v/>
      </c>
      <c r="CI55" s="6">
        <f>IF(BC55="","",BC55*(Inflation!$B$17/Inflation!$B$2))</f>
        <v>64.396639914494841</v>
      </c>
      <c r="CJ55" s="6">
        <f>IF(BD55="","",BD55*(Inflation!$B$17/Inflation!$B$2))</f>
        <v>351.50253843437764</v>
      </c>
      <c r="CK55" s="6" t="str">
        <f>IF(BE55="","",BE55*(Inflation!$B$17/Inflation!$B$2))</f>
        <v/>
      </c>
      <c r="CL55" s="6" t="str">
        <f>IF(BF55="","",BF55*(Inflation!$B$17/Inflation!$B$2))</f>
        <v/>
      </c>
      <c r="CM55" s="6" t="str">
        <f>IF(BG55="","",BG55*(Inflation!$B$17/Inflation!$B$2))</f>
        <v/>
      </c>
      <c r="CN55" s="6" t="str">
        <f>IF(BH55="","",BH55*(Inflation!$B$17/Inflation!$B$2))</f>
        <v/>
      </c>
      <c r="CO55" s="6" t="str">
        <f>IF(BI55="","",BI55*(Inflation!$B$17/Inflation!$B$2))</f>
        <v/>
      </c>
      <c r="CP55" s="6" t="str">
        <f>IF(BJ55="","",BJ55*(Inflation!$B$17/Inflation!$B$2))</f>
        <v/>
      </c>
      <c r="CQ55" s="6" t="str">
        <f>IF(BK55="","",BK55*(Inflation!$B$17/Inflation!$B$2))</f>
        <v/>
      </c>
      <c r="CR55" s="6" t="str">
        <f>IF(BL55="","",BL55*(Inflation!$B$17/Inflation!$B$2))</f>
        <v/>
      </c>
      <c r="CS55" s="6" t="str">
        <f>IF(BM55="","",BM55*(Inflation!$B$17/Inflation!$B$2))</f>
        <v/>
      </c>
      <c r="CT55" s="6" t="str">
        <f>IF(BN55="","",BN55*(Inflation!$B$17/Inflation!$B$2))</f>
        <v/>
      </c>
      <c r="CU55" s="6" t="str">
        <f>IF(BO55="","",BO55*(Inflation!$B$17/Inflation!$B$2))</f>
        <v/>
      </c>
      <c r="CV55" s="6" t="str">
        <f>IF(BP55="","",BP55*(Inflation!$B$17/Inflation!$B$2))</f>
        <v/>
      </c>
      <c r="CW55" s="6" t="str">
        <f>IF(BQ55="","",BQ55*(Inflation!$B$17/Inflation!$B$2))</f>
        <v/>
      </c>
      <c r="CX55" s="6" t="str">
        <f>IF(BR55="","",BR55*(Inflation!$B$17/Inflation!$B$2))</f>
        <v/>
      </c>
      <c r="CY55" s="6" t="str">
        <f>IF(BS55="","",BS55*(Inflation!$B$17/Inflation!$B$2))</f>
        <v/>
      </c>
      <c r="CZ55" s="6" t="str">
        <f>IF(BT55="","",BT55*(Inflation!$B$17/Inflation!$B$2))</f>
        <v/>
      </c>
    </row>
    <row r="56" spans="1:104" ht="78" x14ac:dyDescent="0.25">
      <c r="A56" s="3" t="s">
        <v>69</v>
      </c>
      <c r="B56" s="3" t="s">
        <v>104</v>
      </c>
      <c r="C56" s="3" t="s">
        <v>95</v>
      </c>
      <c r="D56" s="9" t="s">
        <v>100</v>
      </c>
      <c r="E56" s="12" t="s">
        <v>304</v>
      </c>
      <c r="F56" s="63" t="s">
        <v>424</v>
      </c>
      <c r="G56" s="63" t="s">
        <v>445</v>
      </c>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O56" s="6" t="str">
        <f>IF(H56="","",VLOOKUP(H56,Inflation!$A$2:'Inflation'!$B$21,2))</f>
        <v/>
      </c>
      <c r="AP56" s="6" t="str">
        <f>IF(I56="","",I56*(Inflation!$B$2/AO56))</f>
        <v/>
      </c>
      <c r="AQ56" s="6" t="str">
        <f>IF(J56="","",J56*(Inflation!$B$2/AO56))</f>
        <v/>
      </c>
      <c r="AR56" s="6" t="str">
        <f>IF(K56="","",K56*(Inflation!$B$2/AO56))</f>
        <v/>
      </c>
      <c r="AS56" s="6" t="str">
        <f>IF(L56="","",VLOOKUP(L56,Inflation!$A$2:'Inflation'!$B$21,2))</f>
        <v/>
      </c>
      <c r="AT56" s="6" t="str">
        <f>IF(M56="","",M56*(Inflation!$B$2/AS56))</f>
        <v/>
      </c>
      <c r="AU56" s="6" t="str">
        <f>IF(N56="","",N56*(Inflation!$B$2/AS56))</f>
        <v/>
      </c>
      <c r="AV56" s="6" t="str">
        <f>IF(O56="","",O56*(Inflation!$B$2/AS56))</f>
        <v/>
      </c>
      <c r="AW56" s="6" t="str">
        <f>IF(P56="","",VLOOKUP(P56,Inflation!$A$2:'Inflation'!$B$21,2))</f>
        <v/>
      </c>
      <c r="AX56" s="6" t="str">
        <f>IF(Q56="","",Q56*(Inflation!$B$2/AW56))</f>
        <v/>
      </c>
      <c r="AY56" s="6" t="str">
        <f>IF(R56="","",R56*(Inflation!$B$2/AW56))</f>
        <v/>
      </c>
      <c r="AZ56" s="6" t="str">
        <f>IF(S56="","",S56*(Inflation!$B$2/AW56))</f>
        <v/>
      </c>
      <c r="BA56" s="6" t="str">
        <f>IF(T56="","",VLOOKUP(T56,Inflation!$A$2:'Inflation'!$B$21,2))</f>
        <v/>
      </c>
      <c r="BB56" s="6" t="str">
        <f>IF(U56="","",U56*(Inflation!$B$2/BA56))</f>
        <v/>
      </c>
      <c r="BC56" s="6" t="str">
        <f>IF(V56="","",V56*(Inflation!$B$2/BA56))</f>
        <v/>
      </c>
      <c r="BD56" s="6" t="str">
        <f>IF(W56="","",W56*(Inflation!$B$2/BA56))</f>
        <v/>
      </c>
      <c r="BE56" s="6" t="str">
        <f>IF(X56="","",VLOOKUP(X56,Inflation!$A$2:'Inflation'!$B$21,2))</f>
        <v/>
      </c>
      <c r="BF56" s="6" t="str">
        <f>IF(Y56="","",Y56*(Inflation!$B$2/BE56))</f>
        <v/>
      </c>
      <c r="BG56" s="6" t="str">
        <f>IF(Z56="","",Z56*(Inflation!$B$2/BE56))</f>
        <v/>
      </c>
      <c r="BH56" s="6" t="str">
        <f>IF(AA56="","",AA56*(Inflation!$B$2/BE56))</f>
        <v/>
      </c>
      <c r="BI56" s="6" t="str">
        <f>IF(AB56="","",VLOOKUP(AB56,Inflation!$A$2:'Inflation'!$B$21,2))</f>
        <v/>
      </c>
      <c r="BJ56" s="6" t="str">
        <f>IF(AC56="","",AC56*(Inflation!$B$2/BI56))</f>
        <v/>
      </c>
      <c r="BK56" s="6" t="str">
        <f>IF(AD56="","",AD56*(Inflation!$B$2/BI56))</f>
        <v/>
      </c>
      <c r="BL56" s="6" t="str">
        <f>IF(AE56="","",AE56*(Inflation!$B$2/BI56))</f>
        <v/>
      </c>
      <c r="BM56" s="6" t="str">
        <f>IF(AF56="","",VLOOKUP(AF56,Inflation!$A$2:'Inflation'!$B$21,2))</f>
        <v/>
      </c>
      <c r="BN56" s="6" t="str">
        <f>IF(AG56="","",AG56*(Inflation!$B$2/BM56))</f>
        <v/>
      </c>
      <c r="BO56" s="6" t="str">
        <f>IF(AH56="","",AH56*(Inflation!$B$2/BM56))</f>
        <v/>
      </c>
      <c r="BP56" s="6" t="str">
        <f>IF(AI56="","",AI56*(Inflation!$B$2/BM56))</f>
        <v/>
      </c>
      <c r="BQ56" s="6" t="str">
        <f>IF(AJ56="","",VLOOKUP(AJ56,Inflation!$A$2:'Inflation'!$B$21,2))</f>
        <v/>
      </c>
      <c r="BR56" s="6" t="str">
        <f>IF(AK56="","",AK56*(Inflation!$B$2/BQ56))</f>
        <v/>
      </c>
      <c r="BS56" s="6" t="str">
        <f>IF(AL56="","",AL56*(Inflation!$B$2/BQ56))</f>
        <v/>
      </c>
      <c r="BT56" s="6" t="str">
        <f>IF(AM56="","",AM56*(Inflation!$B$2/BQ56))</f>
        <v/>
      </c>
      <c r="BV56" s="6" t="str">
        <f>IF(AP56="","",AP56*(Inflation!$B$17/Inflation!$B$2))</f>
        <v/>
      </c>
      <c r="BW56" s="6" t="str">
        <f>IF(AQ56="","",AQ56*(Inflation!$B$17/Inflation!$B$2))</f>
        <v/>
      </c>
      <c r="BX56" s="6" t="str">
        <f>IF(AR56="","",AR56*(Inflation!$B$17/Inflation!$B$2))</f>
        <v/>
      </c>
      <c r="BY56" s="6" t="str">
        <f>IF(AS56="","",AS56*(Inflation!$B$17/Inflation!$B$2))</f>
        <v/>
      </c>
      <c r="BZ56" s="6" t="str">
        <f>IF(AT56="","",AT56*(Inflation!$B$17/Inflation!$B$2))</f>
        <v/>
      </c>
      <c r="CA56" s="6" t="str">
        <f>IF(AU56="","",AU56*(Inflation!$B$17/Inflation!$B$2))</f>
        <v/>
      </c>
      <c r="CB56" s="6" t="str">
        <f>IF(AV56="","",AV56*(Inflation!$B$17/Inflation!$B$2))</f>
        <v/>
      </c>
      <c r="CC56" s="6" t="str">
        <f>IF(AW56="","",AW56*(Inflation!$B$17/Inflation!$B$2))</f>
        <v/>
      </c>
      <c r="CD56" s="6" t="str">
        <f>IF(AX56="","",AX56*(Inflation!$B$17/Inflation!$B$2))</f>
        <v/>
      </c>
      <c r="CE56" s="6" t="str">
        <f>IF(AY56="","",AY56*(Inflation!$B$17/Inflation!$B$2))</f>
        <v/>
      </c>
      <c r="CF56" s="6" t="str">
        <f>IF(AZ56="","",AZ56*(Inflation!$B$17/Inflation!$B$2))</f>
        <v/>
      </c>
      <c r="CG56" s="6" t="str">
        <f>IF(BA56="","",BA56*(Inflation!$B$17/Inflation!$B$2))</f>
        <v/>
      </c>
      <c r="CH56" s="6" t="str">
        <f>IF(BB56="","",BB56*(Inflation!$B$17/Inflation!$B$2))</f>
        <v/>
      </c>
      <c r="CI56" s="6" t="str">
        <f>IF(BC56="","",BC56*(Inflation!$B$17/Inflation!$B$2))</f>
        <v/>
      </c>
      <c r="CJ56" s="6" t="str">
        <f>IF(BD56="","",BD56*(Inflation!$B$17/Inflation!$B$2))</f>
        <v/>
      </c>
      <c r="CK56" s="6" t="str">
        <f>IF(BE56="","",BE56*(Inflation!$B$17/Inflation!$B$2))</f>
        <v/>
      </c>
      <c r="CL56" s="6" t="str">
        <f>IF(BF56="","",BF56*(Inflation!$B$17/Inflation!$B$2))</f>
        <v/>
      </c>
      <c r="CM56" s="6" t="str">
        <f>IF(BG56="","",BG56*(Inflation!$B$17/Inflation!$B$2))</f>
        <v/>
      </c>
      <c r="CN56" s="6" t="str">
        <f>IF(BH56="","",BH56*(Inflation!$B$17/Inflation!$B$2))</f>
        <v/>
      </c>
      <c r="CO56" s="6" t="str">
        <f>IF(BI56="","",BI56*(Inflation!$B$17/Inflation!$B$2))</f>
        <v/>
      </c>
      <c r="CP56" s="6" t="str">
        <f>IF(BJ56="","",BJ56*(Inflation!$B$17/Inflation!$B$2))</f>
        <v/>
      </c>
      <c r="CQ56" s="6" t="str">
        <f>IF(BK56="","",BK56*(Inflation!$B$17/Inflation!$B$2))</f>
        <v/>
      </c>
      <c r="CR56" s="6" t="str">
        <f>IF(BL56="","",BL56*(Inflation!$B$17/Inflation!$B$2))</f>
        <v/>
      </c>
      <c r="CS56" s="6" t="str">
        <f>IF(BM56="","",BM56*(Inflation!$B$17/Inflation!$B$2))</f>
        <v/>
      </c>
      <c r="CT56" s="6" t="str">
        <f>IF(BN56="","",BN56*(Inflation!$B$17/Inflation!$B$2))</f>
        <v/>
      </c>
      <c r="CU56" s="6" t="str">
        <f>IF(BO56="","",BO56*(Inflation!$B$17/Inflation!$B$2))</f>
        <v/>
      </c>
      <c r="CV56" s="6" t="str">
        <f>IF(BP56="","",BP56*(Inflation!$B$17/Inflation!$B$2))</f>
        <v/>
      </c>
      <c r="CW56" s="6" t="str">
        <f>IF(BQ56="","",BQ56*(Inflation!$B$17/Inflation!$B$2))</f>
        <v/>
      </c>
      <c r="CX56" s="6" t="str">
        <f>IF(BR56="","",BR56*(Inflation!$B$17/Inflation!$B$2))</f>
        <v/>
      </c>
      <c r="CY56" s="6" t="str">
        <f>IF(BS56="","",BS56*(Inflation!$B$17/Inflation!$B$2))</f>
        <v/>
      </c>
      <c r="CZ56" s="6" t="str">
        <f>IF(BT56="","",BT56*(Inflation!$B$17/Inflation!$B$2))</f>
        <v/>
      </c>
    </row>
    <row r="57" spans="1:104" ht="91" x14ac:dyDescent="0.25">
      <c r="A57" s="3" t="s">
        <v>69</v>
      </c>
      <c r="B57" s="3" t="s">
        <v>187</v>
      </c>
      <c r="C57" s="3" t="s">
        <v>41</v>
      </c>
      <c r="D57" s="9" t="s">
        <v>172</v>
      </c>
      <c r="E57" s="12" t="s">
        <v>208</v>
      </c>
      <c r="F57" s="63" t="s">
        <v>425</v>
      </c>
      <c r="G57" s="63" t="s">
        <v>446</v>
      </c>
      <c r="H57" s="6"/>
      <c r="I57" s="6"/>
      <c r="J57" s="6"/>
      <c r="K57" s="6"/>
      <c r="L57" s="6"/>
      <c r="M57" s="6"/>
      <c r="N57" s="6"/>
      <c r="O57" s="6"/>
      <c r="P57" s="69">
        <v>2016</v>
      </c>
      <c r="Q57" s="7">
        <v>0.89</v>
      </c>
      <c r="R57" s="7">
        <v>0</v>
      </c>
      <c r="S57" s="7">
        <v>1.3</v>
      </c>
      <c r="T57" s="69">
        <v>2016</v>
      </c>
      <c r="U57" s="7">
        <v>0.83</v>
      </c>
      <c r="V57" s="7">
        <v>0</v>
      </c>
      <c r="W57" s="7">
        <v>1.2</v>
      </c>
      <c r="X57" s="69">
        <v>2016</v>
      </c>
      <c r="Y57" s="7">
        <v>166</v>
      </c>
      <c r="Z57" s="7">
        <v>0</v>
      </c>
      <c r="AA57" s="7">
        <v>241</v>
      </c>
      <c r="AB57" s="69">
        <v>2016</v>
      </c>
      <c r="AC57" s="7">
        <v>166</v>
      </c>
      <c r="AD57" s="7">
        <v>0</v>
      </c>
      <c r="AE57" s="7">
        <v>241</v>
      </c>
      <c r="AF57" s="69">
        <v>2016</v>
      </c>
      <c r="AG57" s="7">
        <v>92</v>
      </c>
      <c r="AH57" s="7">
        <v>0</v>
      </c>
      <c r="AI57" s="7">
        <v>133</v>
      </c>
      <c r="AJ57" s="69">
        <v>2016</v>
      </c>
      <c r="AK57" s="7">
        <v>92</v>
      </c>
      <c r="AL57" s="7">
        <v>0</v>
      </c>
      <c r="AM57" s="7">
        <v>133</v>
      </c>
      <c r="AO57" s="6" t="str">
        <f>IF(H57="","",VLOOKUP(H57,Inflation!$A$2:'Inflation'!$B$21,2))</f>
        <v/>
      </c>
      <c r="AP57" s="6" t="str">
        <f>IF(I57="","",I57*(Inflation!$B$2/AO57))</f>
        <v/>
      </c>
      <c r="AQ57" s="6" t="str">
        <f>IF(J57="","",J57*(Inflation!$B$2/AO57))</f>
        <v/>
      </c>
      <c r="AR57" s="6" t="str">
        <f>IF(K57="","",K57*(Inflation!$B$2/AO57))</f>
        <v/>
      </c>
      <c r="AS57" s="6" t="str">
        <f>IF(L57="","",VLOOKUP(L57,Inflation!$A$2:'Inflation'!$B$21,2))</f>
        <v/>
      </c>
      <c r="AT57" s="6" t="str">
        <f>IF(M57="","",M57*(Inflation!$B$2/AS57))</f>
        <v/>
      </c>
      <c r="AU57" s="6" t="str">
        <f>IF(N57="","",N57*(Inflation!$B$2/AS57))</f>
        <v/>
      </c>
      <c r="AV57" s="6" t="str">
        <f>IF(O57="","",O57*(Inflation!$B$2/AS57))</f>
        <v/>
      </c>
      <c r="AW57" s="6">
        <f>IF(P57="","",VLOOKUP(P57,Inflation!$A$2:'Inflation'!$B$21,2))</f>
        <v>105.935</v>
      </c>
      <c r="AX57" s="6">
        <f>IF(Q57="","",Q57*(Inflation!$B$2/AW57))</f>
        <v>0.67034596686647474</v>
      </c>
      <c r="AY57" s="6">
        <f>IF(R57="","",R57*(Inflation!$B$2/AW57))</f>
        <v>0</v>
      </c>
      <c r="AZ57" s="6">
        <f>IF(S57="","",S57*(Inflation!$B$2/AW57))</f>
        <v>0.97915703025440137</v>
      </c>
      <c r="BA57" s="6">
        <f>IF(T57="","",VLOOKUP(T57,Inflation!$A$2:'Inflation'!$B$21,2))</f>
        <v>105.935</v>
      </c>
      <c r="BB57" s="6">
        <f>IF(U57="","",U57*(Inflation!$B$2/BA57))</f>
        <v>0.62515410393165616</v>
      </c>
      <c r="BC57" s="6">
        <f>IF(V57="","",V57*(Inflation!$B$2/BA57))</f>
        <v>0</v>
      </c>
      <c r="BD57" s="6">
        <f>IF(W57="","",W57*(Inflation!$B$2/BA57))</f>
        <v>0.90383725869637033</v>
      </c>
      <c r="BE57" s="6">
        <f>IF(X57="","",VLOOKUP(X57,Inflation!$A$2:'Inflation'!$B$21,2))</f>
        <v>105.935</v>
      </c>
      <c r="BF57" s="6">
        <f>IF(Y57="","",Y57*(Inflation!$B$2/BE57))</f>
        <v>125.03082078633125</v>
      </c>
      <c r="BG57" s="6">
        <f>IF(Z57="","",Z57*(Inflation!$B$2/BE57))</f>
        <v>0</v>
      </c>
      <c r="BH57" s="6">
        <f>IF(AA57="","",AA57*(Inflation!$B$2/BE57))</f>
        <v>181.52064945485438</v>
      </c>
      <c r="BI57" s="6">
        <f>IF(AB57="","",VLOOKUP(AB57,Inflation!$A$2:'Inflation'!$B$21,2))</f>
        <v>105.935</v>
      </c>
      <c r="BJ57" s="6">
        <f>IF(AC57="","",AC57*(Inflation!$B$2/BI57))</f>
        <v>125.03082078633125</v>
      </c>
      <c r="BK57" s="6">
        <f>IF(AD57="","",AD57*(Inflation!$B$2/BI57))</f>
        <v>0</v>
      </c>
      <c r="BL57" s="6">
        <f>IF(AE57="","",AE57*(Inflation!$B$2/BI57))</f>
        <v>181.52064945485438</v>
      </c>
      <c r="BM57" s="6">
        <f>IF(AF57="","",VLOOKUP(AF57,Inflation!$A$2:'Inflation'!$B$21,2))</f>
        <v>105.935</v>
      </c>
      <c r="BN57" s="6">
        <f>IF(AG57="","",AG57*(Inflation!$B$2/BM57))</f>
        <v>69.294189833388401</v>
      </c>
      <c r="BO57" s="6">
        <f>IF(AH57="","",AH57*(Inflation!$B$2/BM57))</f>
        <v>0</v>
      </c>
      <c r="BP57" s="6">
        <f>IF(AI57="","",AI57*(Inflation!$B$2/BM57))</f>
        <v>100.17529617218105</v>
      </c>
      <c r="BQ57" s="6">
        <f>IF(AJ57="","",VLOOKUP(AJ57,Inflation!$A$2:'Inflation'!$B$21,2))</f>
        <v>105.935</v>
      </c>
      <c r="BR57" s="6">
        <f>IF(AK57="","",AK57*(Inflation!$B$2/BQ57))</f>
        <v>69.294189833388401</v>
      </c>
      <c r="BS57" s="6">
        <f>IF(AL57="","",AL57*(Inflation!$B$2/BQ57))</f>
        <v>0</v>
      </c>
      <c r="BT57" s="6">
        <f>IF(AM57="","",AM57*(Inflation!$B$2/BQ57))</f>
        <v>100.17529617218105</v>
      </c>
      <c r="BV57" s="6" t="str">
        <f>IF(AP57="","",AP57*(Inflation!$B$17/Inflation!$B$2))</f>
        <v/>
      </c>
      <c r="BW57" s="6" t="str">
        <f>IF(AQ57="","",AQ57*(Inflation!$B$17/Inflation!$B$2))</f>
        <v/>
      </c>
      <c r="BX57" s="6" t="str">
        <f>IF(AR57="","",AR57*(Inflation!$B$17/Inflation!$B$2))</f>
        <v/>
      </c>
      <c r="BY57" s="6" t="str">
        <f>IF(AS57="","",AS57*(Inflation!$B$17/Inflation!$B$2))</f>
        <v/>
      </c>
      <c r="BZ57" s="6" t="str">
        <f>IF(AT57="","",AT57*(Inflation!$B$17/Inflation!$B$2))</f>
        <v/>
      </c>
      <c r="CA57" s="6" t="str">
        <f>IF(AU57="","",AU57*(Inflation!$B$17/Inflation!$B$2))</f>
        <v/>
      </c>
      <c r="CB57" s="6" t="str">
        <f>IF(AV57="","",AV57*(Inflation!$B$17/Inflation!$B$2))</f>
        <v/>
      </c>
      <c r="CC57" s="6">
        <f>IF(AW57="","",AW57*(Inflation!$B$17/Inflation!$B$2))</f>
        <v>140.64700119062539</v>
      </c>
      <c r="CD57" s="6">
        <f>IF(AX57="","",AX57*(Inflation!$B$17/Inflation!$B$2))</f>
        <v>0.8899999999999999</v>
      </c>
      <c r="CE57" s="6">
        <f>IF(AY57="","",AY57*(Inflation!$B$17/Inflation!$B$2))</f>
        <v>0</v>
      </c>
      <c r="CF57" s="6">
        <f>IF(AZ57="","",AZ57*(Inflation!$B$17/Inflation!$B$2))</f>
        <v>1.3</v>
      </c>
      <c r="CG57" s="6">
        <f>IF(BA57="","",BA57*(Inflation!$B$17/Inflation!$B$2))</f>
        <v>140.64700119062539</v>
      </c>
      <c r="CH57" s="6">
        <f>IF(BB57="","",BB57*(Inflation!$B$17/Inflation!$B$2))</f>
        <v>0.82999999999999985</v>
      </c>
      <c r="CI57" s="6">
        <f>IF(BC57="","",BC57*(Inflation!$B$17/Inflation!$B$2))</f>
        <v>0</v>
      </c>
      <c r="CJ57" s="6">
        <f>IF(BD57="","",BD57*(Inflation!$B$17/Inflation!$B$2))</f>
        <v>1.1999999999999997</v>
      </c>
      <c r="CK57" s="6">
        <f>IF(BE57="","",BE57*(Inflation!$B$17/Inflation!$B$2))</f>
        <v>140.64700119062539</v>
      </c>
      <c r="CL57" s="6">
        <f>IF(BF57="","",BF57*(Inflation!$B$17/Inflation!$B$2))</f>
        <v>166</v>
      </c>
      <c r="CM57" s="6">
        <f>IF(BG57="","",BG57*(Inflation!$B$17/Inflation!$B$2))</f>
        <v>0</v>
      </c>
      <c r="CN57" s="6">
        <f>IF(BH57="","",BH57*(Inflation!$B$17/Inflation!$B$2))</f>
        <v>240.99999999999997</v>
      </c>
      <c r="CO57" s="6">
        <f>IF(BI57="","",BI57*(Inflation!$B$17/Inflation!$B$2))</f>
        <v>140.64700119062539</v>
      </c>
      <c r="CP57" s="6">
        <f>IF(BJ57="","",BJ57*(Inflation!$B$17/Inflation!$B$2))</f>
        <v>166</v>
      </c>
      <c r="CQ57" s="6">
        <f>IF(BK57="","",BK57*(Inflation!$B$17/Inflation!$B$2))</f>
        <v>0</v>
      </c>
      <c r="CR57" s="6">
        <f>IF(BL57="","",BL57*(Inflation!$B$17/Inflation!$B$2))</f>
        <v>240.99999999999997</v>
      </c>
      <c r="CS57" s="6">
        <f>IF(BM57="","",BM57*(Inflation!$B$17/Inflation!$B$2))</f>
        <v>140.64700119062539</v>
      </c>
      <c r="CT57" s="6">
        <f>IF(BN57="","",BN57*(Inflation!$B$17/Inflation!$B$2))</f>
        <v>92</v>
      </c>
      <c r="CU57" s="6">
        <f>IF(BO57="","",BO57*(Inflation!$B$17/Inflation!$B$2))</f>
        <v>0</v>
      </c>
      <c r="CV57" s="6">
        <f>IF(BP57="","",BP57*(Inflation!$B$17/Inflation!$B$2))</f>
        <v>132.99999999999997</v>
      </c>
      <c r="CW57" s="6">
        <f>IF(BQ57="","",BQ57*(Inflation!$B$17/Inflation!$B$2))</f>
        <v>140.64700119062539</v>
      </c>
      <c r="CX57" s="6">
        <f>IF(BR57="","",BR57*(Inflation!$B$17/Inflation!$B$2))</f>
        <v>92</v>
      </c>
      <c r="CY57" s="6">
        <f>IF(BS57="","",BS57*(Inflation!$B$17/Inflation!$B$2))</f>
        <v>0</v>
      </c>
      <c r="CZ57" s="6">
        <f>IF(BT57="","",BT57*(Inflation!$B$17/Inflation!$B$2))</f>
        <v>132.99999999999997</v>
      </c>
    </row>
    <row r="58" spans="1:104" s="15" customFormat="1" ht="65" x14ac:dyDescent="0.25">
      <c r="A58" s="11" t="s">
        <v>69</v>
      </c>
      <c r="B58" s="11" t="s">
        <v>187</v>
      </c>
      <c r="C58" s="11" t="s">
        <v>209</v>
      </c>
      <c r="D58" s="12" t="s">
        <v>210</v>
      </c>
      <c r="E58" s="56" t="s">
        <v>491</v>
      </c>
      <c r="F58" s="60"/>
      <c r="G58" s="60"/>
      <c r="H58" s="13"/>
      <c r="I58" s="13"/>
      <c r="J58" s="13"/>
      <c r="K58" s="13"/>
      <c r="L58" s="13"/>
      <c r="M58" s="13"/>
      <c r="N58" s="13"/>
      <c r="O58" s="13"/>
      <c r="P58" s="13"/>
      <c r="Q58" s="14"/>
      <c r="R58" s="14"/>
      <c r="S58" s="14"/>
      <c r="T58" s="13"/>
      <c r="U58" s="14"/>
      <c r="V58" s="14"/>
      <c r="W58" s="14"/>
      <c r="X58" s="13">
        <v>2017</v>
      </c>
      <c r="Y58" s="14">
        <v>450</v>
      </c>
      <c r="Z58" s="14">
        <v>450</v>
      </c>
      <c r="AA58" s="14">
        <v>450</v>
      </c>
      <c r="AB58" s="11">
        <v>2017</v>
      </c>
      <c r="AC58" s="14">
        <v>450</v>
      </c>
      <c r="AD58" s="14">
        <v>450</v>
      </c>
      <c r="AE58" s="14">
        <v>450</v>
      </c>
      <c r="AF58" s="13"/>
      <c r="AG58" s="14"/>
      <c r="AH58" s="14"/>
      <c r="AI58" s="14"/>
      <c r="AJ58" s="13"/>
      <c r="AK58" s="14"/>
      <c r="AL58" s="14"/>
      <c r="AM58" s="14"/>
      <c r="AN58" s="17"/>
      <c r="AO58" s="6" t="str">
        <f>IF(H58="","",VLOOKUP(H58,Inflation!$A$2:'Inflation'!$B$21,2))</f>
        <v/>
      </c>
      <c r="AP58" s="6" t="str">
        <f>IF(I58="","",I58*(Inflation!$B$2/AO58))</f>
        <v/>
      </c>
      <c r="AQ58" s="6" t="str">
        <f>IF(J58="","",J58*(Inflation!$B$2/AO58))</f>
        <v/>
      </c>
      <c r="AR58" s="6" t="str">
        <f>IF(K58="","",K58*(Inflation!$B$2/AO58))</f>
        <v/>
      </c>
      <c r="AS58" s="6" t="str">
        <f>IF(L58="","",VLOOKUP(L58,Inflation!$A$2:'Inflation'!$B$21,2))</f>
        <v/>
      </c>
      <c r="AT58" s="6" t="str">
        <f>IF(M58="","",M58*(Inflation!$B$2/AS58))</f>
        <v/>
      </c>
      <c r="AU58" s="6" t="str">
        <f>IF(N58="","",N58*(Inflation!$B$2/AS58))</f>
        <v/>
      </c>
      <c r="AV58" s="6" t="str">
        <f>IF(O58="","",O58*(Inflation!$B$2/AS58))</f>
        <v/>
      </c>
      <c r="AW58" s="6" t="str">
        <f>IF(P58="","",VLOOKUP(P58,Inflation!$A$2:'Inflation'!$B$21,2))</f>
        <v/>
      </c>
      <c r="AX58" s="6" t="str">
        <f>IF(Q58="","",Q58*(Inflation!$B$2/AW58))</f>
        <v/>
      </c>
      <c r="AY58" s="6" t="str">
        <f>IF(R58="","",R58*(Inflation!$B$2/AW58))</f>
        <v/>
      </c>
      <c r="AZ58" s="6" t="str">
        <f>IF(S58="","",S58*(Inflation!$B$2/AW58))</f>
        <v/>
      </c>
      <c r="BA58" s="6" t="str">
        <f>IF(T58="","",VLOOKUP(T58,Inflation!$A$2:'Inflation'!$B$21,2))</f>
        <v/>
      </c>
      <c r="BB58" s="6" t="str">
        <f>IF(U58="","",U58*(Inflation!$B$2/BA58))</f>
        <v/>
      </c>
      <c r="BC58" s="6" t="str">
        <f>IF(V58="","",V58*(Inflation!$B$2/BA58))</f>
        <v/>
      </c>
      <c r="BD58" s="6" t="str">
        <f>IF(W58="","",W58*(Inflation!$B$2/BA58))</f>
        <v/>
      </c>
      <c r="BE58" s="6">
        <f>IF(X58="","",VLOOKUP(X58,Inflation!$A$2:'Inflation'!$B$21,2))</f>
        <v>107.94799999999999</v>
      </c>
      <c r="BF58" s="6">
        <f>IF(Y58="","",Y58*(Inflation!$B$2/BE58))</f>
        <v>332.61848297328345</v>
      </c>
      <c r="BG58" s="6">
        <f>IF(Z58="","",Z58*(Inflation!$B$2/BE58))</f>
        <v>332.61848297328345</v>
      </c>
      <c r="BH58" s="6">
        <f>IF(AA58="","",AA58*(Inflation!$B$2/BE58))</f>
        <v>332.61848297328345</v>
      </c>
      <c r="BI58" s="6">
        <f>IF(AB58="","",VLOOKUP(AB58,Inflation!$A$2:'Inflation'!$B$21,2))</f>
        <v>107.94799999999999</v>
      </c>
      <c r="BJ58" s="6">
        <f>IF(AC58="","",AC58*(Inflation!$B$2/BI58))</f>
        <v>332.61848297328345</v>
      </c>
      <c r="BK58" s="6">
        <f>IF(AD58="","",AD58*(Inflation!$B$2/BI58))</f>
        <v>332.61848297328345</v>
      </c>
      <c r="BL58" s="6">
        <f>IF(AE58="","",AE58*(Inflation!$B$2/BI58))</f>
        <v>332.61848297328345</v>
      </c>
      <c r="BM58" s="6" t="str">
        <f>IF(AF58="","",VLOOKUP(AF58,Inflation!$A$2:'Inflation'!$B$21,2))</f>
        <v/>
      </c>
      <c r="BN58" s="6" t="str">
        <f>IF(AG58="","",AG58*(Inflation!$B$2/BM58))</f>
        <v/>
      </c>
      <c r="BO58" s="6" t="str">
        <f>IF(AH58="","",AH58*(Inflation!$B$2/BM58))</f>
        <v/>
      </c>
      <c r="BP58" s="6" t="str">
        <f>IF(AI58="","",AI58*(Inflation!$B$2/BM58))</f>
        <v/>
      </c>
      <c r="BQ58" s="6" t="str">
        <f>IF(AJ58="","",VLOOKUP(AJ58,Inflation!$A$2:'Inflation'!$B$21,2))</f>
        <v/>
      </c>
      <c r="BR58" s="6" t="str">
        <f>IF(AK58="","",AK58*(Inflation!$B$2/BQ58))</f>
        <v/>
      </c>
      <c r="BS58" s="6" t="str">
        <f>IF(AL58="","",AL58*(Inflation!$B$2/BQ58))</f>
        <v/>
      </c>
      <c r="BT58" s="6" t="str">
        <f>IF(AM58="","",AM58*(Inflation!$B$2/BQ58))</f>
        <v/>
      </c>
      <c r="BU58" s="13"/>
      <c r="BV58" s="6" t="str">
        <f>IF(AP58="","",AP58*(Inflation!$B$17/Inflation!$B$2))</f>
        <v/>
      </c>
      <c r="BW58" s="6" t="str">
        <f>IF(AQ58="","",AQ58*(Inflation!$B$17/Inflation!$B$2))</f>
        <v/>
      </c>
      <c r="BX58" s="6" t="str">
        <f>IF(AR58="","",AR58*(Inflation!$B$17/Inflation!$B$2))</f>
        <v/>
      </c>
      <c r="BY58" s="6" t="str">
        <f>IF(AS58="","",AS58*(Inflation!$B$17/Inflation!$B$2))</f>
        <v/>
      </c>
      <c r="BZ58" s="6" t="str">
        <f>IF(AT58="","",AT58*(Inflation!$B$17/Inflation!$B$2))</f>
        <v/>
      </c>
      <c r="CA58" s="6" t="str">
        <f>IF(AU58="","",AU58*(Inflation!$B$17/Inflation!$B$2))</f>
        <v/>
      </c>
      <c r="CB58" s="6" t="str">
        <f>IF(AV58="","",AV58*(Inflation!$B$17/Inflation!$B$2))</f>
        <v/>
      </c>
      <c r="CC58" s="6" t="str">
        <f>IF(AW58="","",AW58*(Inflation!$B$17/Inflation!$B$2))</f>
        <v/>
      </c>
      <c r="CD58" s="6" t="str">
        <f>IF(AX58="","",AX58*(Inflation!$B$17/Inflation!$B$2))</f>
        <v/>
      </c>
      <c r="CE58" s="6" t="str">
        <f>IF(AY58="","",AY58*(Inflation!$B$17/Inflation!$B$2))</f>
        <v/>
      </c>
      <c r="CF58" s="6" t="str">
        <f>IF(AZ58="","",AZ58*(Inflation!$B$17/Inflation!$B$2))</f>
        <v/>
      </c>
      <c r="CG58" s="6" t="str">
        <f>IF(BA58="","",BA58*(Inflation!$B$17/Inflation!$B$2))</f>
        <v/>
      </c>
      <c r="CH58" s="6" t="str">
        <f>IF(BB58="","",BB58*(Inflation!$B$17/Inflation!$B$2))</f>
        <v/>
      </c>
      <c r="CI58" s="6" t="str">
        <f>IF(BC58="","",BC58*(Inflation!$B$17/Inflation!$B$2))</f>
        <v/>
      </c>
      <c r="CJ58" s="6" t="str">
        <f>IF(BD58="","",BD58*(Inflation!$B$17/Inflation!$B$2))</f>
        <v/>
      </c>
      <c r="CK58" s="6">
        <f>IF(BE58="","",BE58*(Inflation!$B$17/Inflation!$B$2))</f>
        <v>143.31960621631782</v>
      </c>
      <c r="CL58" s="6">
        <f>IF(BF58="","",BF58*(Inflation!$B$17/Inflation!$B$2))</f>
        <v>441.60845962871008</v>
      </c>
      <c r="CM58" s="6">
        <f>IF(BG58="","",BG58*(Inflation!$B$17/Inflation!$B$2))</f>
        <v>441.60845962871008</v>
      </c>
      <c r="CN58" s="6">
        <f>IF(BH58="","",BH58*(Inflation!$B$17/Inflation!$B$2))</f>
        <v>441.60845962871008</v>
      </c>
      <c r="CO58" s="6">
        <f>IF(BI58="","",BI58*(Inflation!$B$17/Inflation!$B$2))</f>
        <v>143.31960621631782</v>
      </c>
      <c r="CP58" s="6">
        <f>IF(BJ58="","",BJ58*(Inflation!$B$17/Inflation!$B$2))</f>
        <v>441.60845962871008</v>
      </c>
      <c r="CQ58" s="6">
        <f>IF(BK58="","",BK58*(Inflation!$B$17/Inflation!$B$2))</f>
        <v>441.60845962871008</v>
      </c>
      <c r="CR58" s="6">
        <f>IF(BL58="","",BL58*(Inflation!$B$17/Inflation!$B$2))</f>
        <v>441.60845962871008</v>
      </c>
      <c r="CS58" s="6" t="str">
        <f>IF(BM58="","",BM58*(Inflation!$B$17/Inflation!$B$2))</f>
        <v/>
      </c>
      <c r="CT58" s="6" t="str">
        <f>IF(BN58="","",BN58*(Inflation!$B$17/Inflation!$B$2))</f>
        <v/>
      </c>
      <c r="CU58" s="6" t="str">
        <f>IF(BO58="","",BO58*(Inflation!$B$17/Inflation!$B$2))</f>
        <v/>
      </c>
      <c r="CV58" s="6" t="str">
        <f>IF(BP58="","",BP58*(Inflation!$B$17/Inflation!$B$2))</f>
        <v/>
      </c>
      <c r="CW58" s="6" t="str">
        <f>IF(BQ58="","",BQ58*(Inflation!$B$17/Inflation!$B$2))</f>
        <v/>
      </c>
      <c r="CX58" s="6" t="str">
        <f>IF(BR58="","",BR58*(Inflation!$B$17/Inflation!$B$2))</f>
        <v/>
      </c>
      <c r="CY58" s="6" t="str">
        <f>IF(BS58="","",BS58*(Inflation!$B$17/Inflation!$B$2))</f>
        <v/>
      </c>
      <c r="CZ58" s="6" t="str">
        <f>IF(BT58="","",BT58*(Inflation!$B$17/Inflation!$B$2))</f>
        <v/>
      </c>
    </row>
    <row r="59" spans="1:104" ht="26" x14ac:dyDescent="0.25">
      <c r="A59" s="3" t="s">
        <v>99</v>
      </c>
      <c r="B59" s="3" t="s">
        <v>99</v>
      </c>
      <c r="C59" s="3" t="s">
        <v>173</v>
      </c>
      <c r="D59" s="9" t="s">
        <v>110</v>
      </c>
      <c r="F59" s="63" t="s">
        <v>426</v>
      </c>
      <c r="G59" s="63" t="s">
        <v>447</v>
      </c>
      <c r="H59" s="6"/>
      <c r="I59" s="6"/>
      <c r="J59" s="6"/>
      <c r="K59" s="6"/>
      <c r="L59" s="6"/>
      <c r="M59" s="6"/>
      <c r="N59" s="6"/>
      <c r="O59" s="6"/>
      <c r="P59" s="6"/>
      <c r="Q59" s="6"/>
      <c r="R59" s="6"/>
      <c r="S59" s="6"/>
      <c r="T59" s="6"/>
      <c r="U59" s="6"/>
      <c r="V59" s="6"/>
      <c r="W59" s="6"/>
      <c r="X59" s="69">
        <v>2017</v>
      </c>
      <c r="Y59" s="7">
        <v>342.2</v>
      </c>
      <c r="Z59" s="6"/>
      <c r="AA59" s="6"/>
      <c r="AB59" s="69">
        <v>2017</v>
      </c>
      <c r="AC59" s="7">
        <v>360</v>
      </c>
      <c r="AD59" s="6"/>
      <c r="AE59" s="6"/>
      <c r="AF59" s="6"/>
      <c r="AG59" s="6"/>
      <c r="AH59" s="6"/>
      <c r="AI59" s="6"/>
      <c r="AJ59" s="6"/>
      <c r="AK59" s="6"/>
      <c r="AL59" s="6"/>
      <c r="AM59" s="6"/>
      <c r="AO59" s="6" t="str">
        <f>IF(H59="","",VLOOKUP(H59,Inflation!$A$2:'Inflation'!$B$21,2))</f>
        <v/>
      </c>
      <c r="AP59" s="6" t="str">
        <f>IF(I59="","",I59*(Inflation!$B$2/AO59))</f>
        <v/>
      </c>
      <c r="AQ59" s="6" t="str">
        <f>IF(J59="","",J59*(Inflation!$B$2/AO59))</f>
        <v/>
      </c>
      <c r="AR59" s="6" t="str">
        <f>IF(K59="","",K59*(Inflation!$B$2/AO59))</f>
        <v/>
      </c>
      <c r="AS59" s="6" t="str">
        <f>IF(L59="","",VLOOKUP(L59,Inflation!$A$2:'Inflation'!$B$21,2))</f>
        <v/>
      </c>
      <c r="AT59" s="6" t="str">
        <f>IF(M59="","",M59*(Inflation!$B$2/AS59))</f>
        <v/>
      </c>
      <c r="AU59" s="6" t="str">
        <f>IF(N59="","",N59*(Inflation!$B$2/AS59))</f>
        <v/>
      </c>
      <c r="AV59" s="6" t="str">
        <f>IF(O59="","",O59*(Inflation!$B$2/AS59))</f>
        <v/>
      </c>
      <c r="AW59" s="6" t="str">
        <f>IF(P59="","",VLOOKUP(P59,Inflation!$A$2:'Inflation'!$B$21,2))</f>
        <v/>
      </c>
      <c r="AX59" s="6" t="str">
        <f>IF(Q59="","",Q59*(Inflation!$B$2/AW59))</f>
        <v/>
      </c>
      <c r="AY59" s="6" t="str">
        <f>IF(R59="","",R59*(Inflation!$B$2/AW59))</f>
        <v/>
      </c>
      <c r="AZ59" s="6" t="str">
        <f>IF(S59="","",S59*(Inflation!$B$2/AW59))</f>
        <v/>
      </c>
      <c r="BA59" s="6" t="str">
        <f>IF(T59="","",VLOOKUP(T59,Inflation!$A$2:'Inflation'!$B$21,2))</f>
        <v/>
      </c>
      <c r="BB59" s="6" t="str">
        <f>IF(U59="","",U59*(Inflation!$B$2/BA59))</f>
        <v/>
      </c>
      <c r="BC59" s="6" t="str">
        <f>IF(V59="","",V59*(Inflation!$B$2/BA59))</f>
        <v/>
      </c>
      <c r="BD59" s="6" t="str">
        <f>IF(W59="","",W59*(Inflation!$B$2/BA59))</f>
        <v/>
      </c>
      <c r="BE59" s="6">
        <f>IF(X59="","",VLOOKUP(X59,Inflation!$A$2:'Inflation'!$B$21,2))</f>
        <v>107.94799999999999</v>
      </c>
      <c r="BF59" s="6">
        <f>IF(Y59="","",Y59*(Inflation!$B$2/BE59))</f>
        <v>252.93787749657244</v>
      </c>
      <c r="BG59" s="6" t="str">
        <f>IF(Z59="","",Z59*(Inflation!$B$2/BE59))</f>
        <v/>
      </c>
      <c r="BH59" s="6" t="str">
        <f>IF(AA59="","",AA59*(Inflation!$B$2/BE59))</f>
        <v/>
      </c>
      <c r="BI59" s="6">
        <f>IF(AB59="","",VLOOKUP(AB59,Inflation!$A$2:'Inflation'!$B$21,2))</f>
        <v>107.94799999999999</v>
      </c>
      <c r="BJ59" s="6">
        <f>IF(AC59="","",AC59*(Inflation!$B$2/BI59))</f>
        <v>266.09478637862679</v>
      </c>
      <c r="BK59" s="6" t="str">
        <f>IF(AD59="","",AD59*(Inflation!$B$2/BI59))</f>
        <v/>
      </c>
      <c r="BL59" s="6" t="str">
        <f>IF(AE59="","",AE59*(Inflation!$B$2/BI59))</f>
        <v/>
      </c>
      <c r="BM59" s="6" t="str">
        <f>IF(AF59="","",VLOOKUP(AF59,Inflation!$A$2:'Inflation'!$B$21,2))</f>
        <v/>
      </c>
      <c r="BN59" s="6" t="str">
        <f>IF(AG59="","",AG59*(Inflation!$B$2/BM59))</f>
        <v/>
      </c>
      <c r="BO59" s="6" t="str">
        <f>IF(AH59="","",AH59*(Inflation!$B$2/BM59))</f>
        <v/>
      </c>
      <c r="BP59" s="6" t="str">
        <f>IF(AI59="","",AI59*(Inflation!$B$2/BM59))</f>
        <v/>
      </c>
      <c r="BQ59" s="6" t="str">
        <f>IF(AJ59="","",VLOOKUP(AJ59,Inflation!$A$2:'Inflation'!$B$21,2))</f>
        <v/>
      </c>
      <c r="BR59" s="6" t="str">
        <f>IF(AK59="","",AK59*(Inflation!$B$2/BQ59))</f>
        <v/>
      </c>
      <c r="BS59" s="6" t="str">
        <f>IF(AL59="","",AL59*(Inflation!$B$2/BQ59))</f>
        <v/>
      </c>
      <c r="BT59" s="6" t="str">
        <f>IF(AM59="","",AM59*(Inflation!$B$2/BQ59))</f>
        <v/>
      </c>
      <c r="BV59" s="6" t="str">
        <f>IF(AP59="","",AP59*(Inflation!$B$17/Inflation!$B$2))</f>
        <v/>
      </c>
      <c r="BW59" s="6" t="str">
        <f>IF(AQ59="","",AQ59*(Inflation!$B$17/Inflation!$B$2))</f>
        <v/>
      </c>
      <c r="BX59" s="6" t="str">
        <f>IF(AR59="","",AR59*(Inflation!$B$17/Inflation!$B$2))</f>
        <v/>
      </c>
      <c r="BY59" s="6" t="str">
        <f>IF(AS59="","",AS59*(Inflation!$B$17/Inflation!$B$2))</f>
        <v/>
      </c>
      <c r="BZ59" s="6" t="str">
        <f>IF(AT59="","",AT59*(Inflation!$B$17/Inflation!$B$2))</f>
        <v/>
      </c>
      <c r="CA59" s="6" t="str">
        <f>IF(AU59="","",AU59*(Inflation!$B$17/Inflation!$B$2))</f>
        <v/>
      </c>
      <c r="CB59" s="6" t="str">
        <f>IF(AV59="","",AV59*(Inflation!$B$17/Inflation!$B$2))</f>
        <v/>
      </c>
      <c r="CC59" s="6" t="str">
        <f>IF(AW59="","",AW59*(Inflation!$B$17/Inflation!$B$2))</f>
        <v/>
      </c>
      <c r="CD59" s="6" t="str">
        <f>IF(AX59="","",AX59*(Inflation!$B$17/Inflation!$B$2))</f>
        <v/>
      </c>
      <c r="CE59" s="6" t="str">
        <f>IF(AY59="","",AY59*(Inflation!$B$17/Inflation!$B$2))</f>
        <v/>
      </c>
      <c r="CF59" s="6" t="str">
        <f>IF(AZ59="","",AZ59*(Inflation!$B$17/Inflation!$B$2))</f>
        <v/>
      </c>
      <c r="CG59" s="6" t="str">
        <f>IF(BA59="","",BA59*(Inflation!$B$17/Inflation!$B$2))</f>
        <v/>
      </c>
      <c r="CH59" s="6" t="str">
        <f>IF(BB59="","",BB59*(Inflation!$B$17/Inflation!$B$2))</f>
        <v/>
      </c>
      <c r="CI59" s="6" t="str">
        <f>IF(BC59="","",BC59*(Inflation!$B$17/Inflation!$B$2))</f>
        <v/>
      </c>
      <c r="CJ59" s="6" t="str">
        <f>IF(BD59="","",BD59*(Inflation!$B$17/Inflation!$B$2))</f>
        <v/>
      </c>
      <c r="CK59" s="6">
        <f>IF(BE59="","",BE59*(Inflation!$B$17/Inflation!$B$2))</f>
        <v>143.31960621631782</v>
      </c>
      <c r="CL59" s="6">
        <f>IF(BF59="","",BF59*(Inflation!$B$17/Inflation!$B$2))</f>
        <v>335.81869974432135</v>
      </c>
      <c r="CM59" s="6" t="str">
        <f>IF(BG59="","",BG59*(Inflation!$B$17/Inflation!$B$2))</f>
        <v/>
      </c>
      <c r="CN59" s="6" t="str">
        <f>IF(BH59="","",BH59*(Inflation!$B$17/Inflation!$B$2))</f>
        <v/>
      </c>
      <c r="CO59" s="6">
        <f>IF(BI59="","",BI59*(Inflation!$B$17/Inflation!$B$2))</f>
        <v>143.31960621631782</v>
      </c>
      <c r="CP59" s="6">
        <f>IF(BJ59="","",BJ59*(Inflation!$B$17/Inflation!$B$2))</f>
        <v>353.28676770296812</v>
      </c>
      <c r="CQ59" s="6" t="str">
        <f>IF(BK59="","",BK59*(Inflation!$B$17/Inflation!$B$2))</f>
        <v/>
      </c>
      <c r="CR59" s="6" t="str">
        <f>IF(BL59="","",BL59*(Inflation!$B$17/Inflation!$B$2))</f>
        <v/>
      </c>
      <c r="CS59" s="6" t="str">
        <f>IF(BM59="","",BM59*(Inflation!$B$17/Inflation!$B$2))</f>
        <v/>
      </c>
      <c r="CT59" s="6" t="str">
        <f>IF(BN59="","",BN59*(Inflation!$B$17/Inflation!$B$2))</f>
        <v/>
      </c>
      <c r="CU59" s="6" t="str">
        <f>IF(BO59="","",BO59*(Inflation!$B$17/Inflation!$B$2))</f>
        <v/>
      </c>
      <c r="CV59" s="6" t="str">
        <f>IF(BP59="","",BP59*(Inflation!$B$17/Inflation!$B$2))</f>
        <v/>
      </c>
      <c r="CW59" s="6" t="str">
        <f>IF(BQ59="","",BQ59*(Inflation!$B$17/Inflation!$B$2))</f>
        <v/>
      </c>
      <c r="CX59" s="6" t="str">
        <f>IF(BR59="","",BR59*(Inflation!$B$17/Inflation!$B$2))</f>
        <v/>
      </c>
      <c r="CY59" s="6" t="str">
        <f>IF(BS59="","",BS59*(Inflation!$B$17/Inflation!$B$2))</f>
        <v/>
      </c>
      <c r="CZ59" s="6" t="str">
        <f>IF(BT59="","",BT59*(Inflation!$B$17/Inflation!$B$2))</f>
        <v/>
      </c>
    </row>
    <row r="60" spans="1:104" ht="39" x14ac:dyDescent="0.25">
      <c r="A60" s="3" t="s">
        <v>99</v>
      </c>
      <c r="B60" s="3" t="s">
        <v>99</v>
      </c>
      <c r="C60" s="3" t="s">
        <v>22</v>
      </c>
      <c r="D60" s="9" t="s">
        <v>152</v>
      </c>
      <c r="E60" s="9" t="s">
        <v>202</v>
      </c>
      <c r="F60" s="63" t="s">
        <v>427</v>
      </c>
      <c r="G60" s="63" t="s">
        <v>448</v>
      </c>
      <c r="H60" s="6"/>
      <c r="I60" s="6"/>
      <c r="J60" s="6"/>
      <c r="K60" s="6"/>
      <c r="L60" s="6"/>
      <c r="M60" s="6"/>
      <c r="N60" s="6"/>
      <c r="O60" s="6"/>
      <c r="P60" s="69">
        <v>2017</v>
      </c>
      <c r="Q60" s="7">
        <v>10.6</v>
      </c>
      <c r="R60" s="6"/>
      <c r="S60" s="6"/>
      <c r="T60" s="69">
        <v>2017</v>
      </c>
      <c r="U60" s="7">
        <v>10.9</v>
      </c>
      <c r="V60" s="6"/>
      <c r="W60" s="6"/>
      <c r="X60" s="69">
        <v>2017</v>
      </c>
      <c r="Y60" s="7">
        <v>461</v>
      </c>
      <c r="Z60" s="6"/>
      <c r="AA60" s="6"/>
      <c r="AB60" s="69">
        <v>2017</v>
      </c>
      <c r="AC60" s="7">
        <v>483.4</v>
      </c>
      <c r="AD60" s="6"/>
      <c r="AE60" s="6"/>
      <c r="AF60" s="6"/>
      <c r="AG60" s="6"/>
      <c r="AH60" s="6"/>
      <c r="AI60" s="6"/>
      <c r="AJ60" s="6"/>
      <c r="AK60" s="6"/>
      <c r="AL60" s="6"/>
      <c r="AM60" s="6"/>
      <c r="AO60" s="6" t="str">
        <f>IF(H60="","",VLOOKUP(H60,Inflation!$A$2:'Inflation'!$B$21,2))</f>
        <v/>
      </c>
      <c r="AP60" s="6" t="str">
        <f>IF(I60="","",I60*(Inflation!$B$2/AO60))</f>
        <v/>
      </c>
      <c r="AQ60" s="6" t="str">
        <f>IF(J60="","",J60*(Inflation!$B$2/AO60))</f>
        <v/>
      </c>
      <c r="AR60" s="6" t="str">
        <f>IF(K60="","",K60*(Inflation!$B$2/AO60))</f>
        <v/>
      </c>
      <c r="AS60" s="6" t="str">
        <f>IF(L60="","",VLOOKUP(L60,Inflation!$A$2:'Inflation'!$B$21,2))</f>
        <v/>
      </c>
      <c r="AT60" s="6" t="str">
        <f>IF(M60="","",M60*(Inflation!$B$2/AS60))</f>
        <v/>
      </c>
      <c r="AU60" s="6" t="str">
        <f>IF(N60="","",N60*(Inflation!$B$2/AS60))</f>
        <v/>
      </c>
      <c r="AV60" s="6" t="str">
        <f>IF(O60="","",O60*(Inflation!$B$2/AS60))</f>
        <v/>
      </c>
      <c r="AW60" s="6">
        <f>IF(P60="","",VLOOKUP(P60,Inflation!$A$2:'Inflation'!$B$21,2))</f>
        <v>107.94799999999999</v>
      </c>
      <c r="AX60" s="6">
        <f>IF(Q60="","",Q60*(Inflation!$B$2/AW60))</f>
        <v>7.8350131544817883</v>
      </c>
      <c r="AY60" s="6" t="str">
        <f>IF(R60="","",R60*(Inflation!$B$2/AW60))</f>
        <v/>
      </c>
      <c r="AZ60" s="6" t="str">
        <f>IF(S60="","",S60*(Inflation!$B$2/AW60))</f>
        <v/>
      </c>
      <c r="BA60" s="6">
        <f>IF(T60="","",VLOOKUP(T60,Inflation!$A$2:'Inflation'!$B$21,2))</f>
        <v>107.94799999999999</v>
      </c>
      <c r="BB60" s="6">
        <f>IF(U60="","",U60*(Inflation!$B$2/BA60))</f>
        <v>8.0567588097973104</v>
      </c>
      <c r="BC60" s="6" t="str">
        <f>IF(V60="","",V60*(Inflation!$B$2/BA60))</f>
        <v/>
      </c>
      <c r="BD60" s="6" t="str">
        <f>IF(W60="","",W60*(Inflation!$B$2/BA60))</f>
        <v/>
      </c>
      <c r="BE60" s="6">
        <f>IF(X60="","",VLOOKUP(X60,Inflation!$A$2:'Inflation'!$B$21,2))</f>
        <v>107.94799999999999</v>
      </c>
      <c r="BF60" s="6">
        <f>IF(Y60="","",Y60*(Inflation!$B$2/BE60))</f>
        <v>340.74915700151928</v>
      </c>
      <c r="BG60" s="6" t="str">
        <f>IF(Z60="","",Z60*(Inflation!$B$2/BE60))</f>
        <v/>
      </c>
      <c r="BH60" s="6" t="str">
        <f>IF(AA60="","",AA60*(Inflation!$B$2/BE60))</f>
        <v/>
      </c>
      <c r="BI60" s="6">
        <f>IF(AB60="","",VLOOKUP(AB60,Inflation!$A$2:'Inflation'!$B$21,2))</f>
        <v>107.94799999999999</v>
      </c>
      <c r="BJ60" s="6">
        <f>IF(AC60="","",AC60*(Inflation!$B$2/BI60))</f>
        <v>357.30616593174494</v>
      </c>
      <c r="BK60" s="6" t="str">
        <f>IF(AD60="","",AD60*(Inflation!$B$2/BI60))</f>
        <v/>
      </c>
      <c r="BL60" s="6" t="str">
        <f>IF(AE60="","",AE60*(Inflation!$B$2/BI60))</f>
        <v/>
      </c>
      <c r="BM60" s="6" t="str">
        <f>IF(AF60="","",VLOOKUP(AF60,Inflation!$A$2:'Inflation'!$B$21,2))</f>
        <v/>
      </c>
      <c r="BN60" s="6" t="str">
        <f>IF(AG60="","",AG60*(Inflation!$B$2/BM60))</f>
        <v/>
      </c>
      <c r="BO60" s="6" t="str">
        <f>IF(AH60="","",AH60*(Inflation!$B$2/BM60))</f>
        <v/>
      </c>
      <c r="BP60" s="6" t="str">
        <f>IF(AI60="","",AI60*(Inflation!$B$2/BM60))</f>
        <v/>
      </c>
      <c r="BQ60" s="6" t="str">
        <f>IF(AJ60="","",VLOOKUP(AJ60,Inflation!$A$2:'Inflation'!$B$21,2))</f>
        <v/>
      </c>
      <c r="BR60" s="6" t="str">
        <f>IF(AK60="","",AK60*(Inflation!$B$2/BQ60))</f>
        <v/>
      </c>
      <c r="BS60" s="6" t="str">
        <f>IF(AL60="","",AL60*(Inflation!$B$2/BQ60))</f>
        <v/>
      </c>
      <c r="BT60" s="6" t="str">
        <f>IF(AM60="","",AM60*(Inflation!$B$2/BQ60))</f>
        <v/>
      </c>
      <c r="BV60" s="6" t="str">
        <f>IF(AP60="","",AP60*(Inflation!$B$17/Inflation!$B$2))</f>
        <v/>
      </c>
      <c r="BW60" s="6" t="str">
        <f>IF(AQ60="","",AQ60*(Inflation!$B$17/Inflation!$B$2))</f>
        <v/>
      </c>
      <c r="BX60" s="6" t="str">
        <f>IF(AR60="","",AR60*(Inflation!$B$17/Inflation!$B$2))</f>
        <v/>
      </c>
      <c r="BY60" s="6" t="str">
        <f>IF(AS60="","",AS60*(Inflation!$B$17/Inflation!$B$2))</f>
        <v/>
      </c>
      <c r="BZ60" s="6" t="str">
        <f>IF(AT60="","",AT60*(Inflation!$B$17/Inflation!$B$2))</f>
        <v/>
      </c>
      <c r="CA60" s="6" t="str">
        <f>IF(AU60="","",AU60*(Inflation!$B$17/Inflation!$B$2))</f>
        <v/>
      </c>
      <c r="CB60" s="6" t="str">
        <f>IF(AV60="","",AV60*(Inflation!$B$17/Inflation!$B$2))</f>
        <v/>
      </c>
      <c r="CC60" s="6">
        <f>IF(AW60="","",AW60*(Inflation!$B$17/Inflation!$B$2))</f>
        <v>143.31960621631782</v>
      </c>
      <c r="CD60" s="6">
        <f>IF(AX60="","",AX60*(Inflation!$B$17/Inflation!$B$2))</f>
        <v>10.402332604587395</v>
      </c>
      <c r="CE60" s="6" t="str">
        <f>IF(AY60="","",AY60*(Inflation!$B$17/Inflation!$B$2))</f>
        <v/>
      </c>
      <c r="CF60" s="6" t="str">
        <f>IF(AZ60="","",AZ60*(Inflation!$B$17/Inflation!$B$2))</f>
        <v/>
      </c>
      <c r="CG60" s="6">
        <f>IF(BA60="","",BA60*(Inflation!$B$17/Inflation!$B$2))</f>
        <v>143.31960621631782</v>
      </c>
      <c r="CH60" s="6">
        <f>IF(BB60="","",BB60*(Inflation!$B$17/Inflation!$B$2))</f>
        <v>10.696738244339867</v>
      </c>
      <c r="CI60" s="6" t="str">
        <f>IF(BC60="","",BC60*(Inflation!$B$17/Inflation!$B$2))</f>
        <v/>
      </c>
      <c r="CJ60" s="6" t="str">
        <f>IF(BD60="","",BD60*(Inflation!$B$17/Inflation!$B$2))</f>
        <v/>
      </c>
      <c r="CK60" s="6">
        <f>IF(BE60="","",BE60*(Inflation!$B$17/Inflation!$B$2))</f>
        <v>143.31960621631782</v>
      </c>
      <c r="CL60" s="6">
        <f>IF(BF60="","",BF60*(Inflation!$B$17/Inflation!$B$2))</f>
        <v>452.40333308630079</v>
      </c>
      <c r="CM60" s="6" t="str">
        <f>IF(BG60="","",BG60*(Inflation!$B$17/Inflation!$B$2))</f>
        <v/>
      </c>
      <c r="CN60" s="6" t="str">
        <f>IF(BH60="","",BH60*(Inflation!$B$17/Inflation!$B$2))</f>
        <v/>
      </c>
      <c r="CO60" s="6">
        <f>IF(BI60="","",BI60*(Inflation!$B$17/Inflation!$B$2))</f>
        <v>143.31960621631782</v>
      </c>
      <c r="CP60" s="6">
        <f>IF(BJ60="","",BJ60*(Inflation!$B$17/Inflation!$B$2))</f>
        <v>474.38562085448547</v>
      </c>
      <c r="CQ60" s="6" t="str">
        <f>IF(BK60="","",BK60*(Inflation!$B$17/Inflation!$B$2))</f>
        <v/>
      </c>
      <c r="CR60" s="6" t="str">
        <f>IF(BL60="","",BL60*(Inflation!$B$17/Inflation!$B$2))</f>
        <v/>
      </c>
      <c r="CS60" s="6" t="str">
        <f>IF(BM60="","",BM60*(Inflation!$B$17/Inflation!$B$2))</f>
        <v/>
      </c>
      <c r="CT60" s="6" t="str">
        <f>IF(BN60="","",BN60*(Inflation!$B$17/Inflation!$B$2))</f>
        <v/>
      </c>
      <c r="CU60" s="6" t="str">
        <f>IF(BO60="","",BO60*(Inflation!$B$17/Inflation!$B$2))</f>
        <v/>
      </c>
      <c r="CV60" s="6" t="str">
        <f>IF(BP60="","",BP60*(Inflation!$B$17/Inflation!$B$2))</f>
        <v/>
      </c>
      <c r="CW60" s="6" t="str">
        <f>IF(BQ60="","",BQ60*(Inflation!$B$17/Inflation!$B$2))</f>
        <v/>
      </c>
      <c r="CX60" s="6" t="str">
        <f>IF(BR60="","",BR60*(Inflation!$B$17/Inflation!$B$2))</f>
        <v/>
      </c>
      <c r="CY60" s="6" t="str">
        <f>IF(BS60="","",BS60*(Inflation!$B$17/Inflation!$B$2))</f>
        <v/>
      </c>
      <c r="CZ60" s="6" t="str">
        <f>IF(BT60="","",BT60*(Inflation!$B$17/Inflation!$B$2))</f>
        <v/>
      </c>
    </row>
    <row r="61" spans="1:104" ht="39" x14ac:dyDescent="0.25">
      <c r="A61" s="3" t="s">
        <v>48</v>
      </c>
      <c r="B61" s="3" t="s">
        <v>48</v>
      </c>
      <c r="C61" s="3" t="s">
        <v>47</v>
      </c>
      <c r="D61" s="9" t="s">
        <v>34</v>
      </c>
      <c r="F61" s="63" t="s">
        <v>428</v>
      </c>
      <c r="G61" s="63" t="s">
        <v>449</v>
      </c>
      <c r="H61" s="69">
        <v>2017</v>
      </c>
      <c r="I61" s="7">
        <v>72.400000000000006</v>
      </c>
      <c r="J61" s="7">
        <v>32</v>
      </c>
      <c r="K61" s="7">
        <v>187.4</v>
      </c>
      <c r="L61" s="69">
        <v>2017</v>
      </c>
      <c r="M61" s="7">
        <v>77</v>
      </c>
      <c r="N61" s="7">
        <v>34</v>
      </c>
      <c r="O61" s="7">
        <v>199</v>
      </c>
      <c r="P61" s="69">
        <v>2017</v>
      </c>
      <c r="Q61" s="7">
        <v>182.4</v>
      </c>
      <c r="R61" s="7">
        <v>121</v>
      </c>
      <c r="S61" s="7">
        <v>285.7</v>
      </c>
      <c r="T61" s="69">
        <v>2017</v>
      </c>
      <c r="U61" s="7">
        <v>190.7</v>
      </c>
      <c r="V61" s="7">
        <v>126.8</v>
      </c>
      <c r="W61" s="7">
        <v>296.89999999999998</v>
      </c>
      <c r="X61" s="6"/>
      <c r="Y61" s="6"/>
      <c r="Z61" s="6"/>
      <c r="AA61" s="6"/>
      <c r="AB61" s="6"/>
      <c r="AC61" s="6"/>
      <c r="AD61" s="6"/>
      <c r="AE61" s="6"/>
      <c r="AF61" s="6"/>
      <c r="AG61" s="6"/>
      <c r="AH61" s="6"/>
      <c r="AI61" s="6"/>
      <c r="AJ61" s="6"/>
      <c r="AK61" s="6"/>
      <c r="AL61" s="6"/>
      <c r="AM61" s="6"/>
      <c r="AO61" s="6">
        <f>IF(H61="","",VLOOKUP(H61,Inflation!$A$2:'Inflation'!$B$21,2))</f>
        <v>107.94799999999999</v>
      </c>
      <c r="AP61" s="6">
        <f>IF(I61="","",I61*(Inflation!$B$2/AO61))</f>
        <v>53.514618149479389</v>
      </c>
      <c r="AQ61" s="6">
        <f>IF(J61="","",J61*(Inflation!$B$2/AO61))</f>
        <v>23.652869900322379</v>
      </c>
      <c r="AR61" s="6">
        <f>IF(K61="","",K61*(Inflation!$B$2/AO61))</f>
        <v>138.51711935376295</v>
      </c>
      <c r="AS61" s="6">
        <f>IF(L61="","",VLOOKUP(L61,Inflation!$A$2:'Inflation'!$B$21,2))</f>
        <v>107.94799999999999</v>
      </c>
      <c r="AT61" s="6">
        <f>IF(M61="","",M61*(Inflation!$B$2/AS61))</f>
        <v>56.914718197650728</v>
      </c>
      <c r="AU61" s="6">
        <f>IF(N61="","",N61*(Inflation!$B$2/AS61))</f>
        <v>25.131174269092529</v>
      </c>
      <c r="AV61" s="6">
        <f>IF(O61="","",O61*(Inflation!$B$2/AS61))</f>
        <v>147.09128469262978</v>
      </c>
      <c r="AW61" s="6">
        <f>IF(P61="","",VLOOKUP(P61,Inflation!$A$2:'Inflation'!$B$21,2))</f>
        <v>107.94799999999999</v>
      </c>
      <c r="AX61" s="6">
        <f>IF(Q61="","",Q61*(Inflation!$B$2/AW61))</f>
        <v>134.82135843183755</v>
      </c>
      <c r="AY61" s="6">
        <f>IF(R61="","",R61*(Inflation!$B$2/AW61))</f>
        <v>89.437414310593994</v>
      </c>
      <c r="AZ61" s="6">
        <f>IF(S61="","",S61*(Inflation!$B$2/AW61))</f>
        <v>211.17577907881574</v>
      </c>
      <c r="BA61" s="6">
        <f>IF(T61="","",VLOOKUP(T61,Inflation!$A$2:'Inflation'!$B$21,2))</f>
        <v>107.94799999999999</v>
      </c>
      <c r="BB61" s="6">
        <f>IF(U61="","",U61*(Inflation!$B$2/BA61))</f>
        <v>140.95632156223368</v>
      </c>
      <c r="BC61" s="6">
        <f>IF(V61="","",V61*(Inflation!$B$2/BA61))</f>
        <v>93.724496980027425</v>
      </c>
      <c r="BD61" s="6">
        <f>IF(W61="","",W61*(Inflation!$B$2/BA61))</f>
        <v>219.45428354392857</v>
      </c>
      <c r="BE61" s="6" t="str">
        <f>IF(X61="","",VLOOKUP(X61,Inflation!$A$2:'Inflation'!$B$21,2))</f>
        <v/>
      </c>
      <c r="BF61" s="6" t="str">
        <f>IF(Y61="","",Y61*(Inflation!$B$2/BE61))</f>
        <v/>
      </c>
      <c r="BG61" s="6" t="str">
        <f>IF(Z61="","",Z61*(Inflation!$B$2/BE61))</f>
        <v/>
      </c>
      <c r="BH61" s="6" t="str">
        <f>IF(AA61="","",AA61*(Inflation!$B$2/BE61))</f>
        <v/>
      </c>
      <c r="BI61" s="6" t="str">
        <f>IF(AB61="","",VLOOKUP(AB61,Inflation!$A$2:'Inflation'!$B$21,2))</f>
        <v/>
      </c>
      <c r="BJ61" s="6" t="str">
        <f>IF(AC61="","",AC61*(Inflation!$B$2/BI61))</f>
        <v/>
      </c>
      <c r="BK61" s="6" t="str">
        <f>IF(AD61="","",AD61*(Inflation!$B$2/BI61))</f>
        <v/>
      </c>
      <c r="BL61" s="6" t="str">
        <f>IF(AE61="","",AE61*(Inflation!$B$2/BI61))</f>
        <v/>
      </c>
      <c r="BM61" s="6" t="str">
        <f>IF(AF61="","",VLOOKUP(AF61,Inflation!$A$2:'Inflation'!$B$21,2))</f>
        <v/>
      </c>
      <c r="BN61" s="6" t="str">
        <f>IF(AG61="","",AG61*(Inflation!$B$2/BM61))</f>
        <v/>
      </c>
      <c r="BO61" s="6" t="str">
        <f>IF(AH61="","",AH61*(Inflation!$B$2/BM61))</f>
        <v/>
      </c>
      <c r="BP61" s="6" t="str">
        <f>IF(AI61="","",AI61*(Inflation!$B$2/BM61))</f>
        <v/>
      </c>
      <c r="BQ61" s="6" t="str">
        <f>IF(AJ61="","",VLOOKUP(AJ61,Inflation!$A$2:'Inflation'!$B$21,2))</f>
        <v/>
      </c>
      <c r="BR61" s="6" t="str">
        <f>IF(AK61="","",AK61*(Inflation!$B$2/BQ61))</f>
        <v/>
      </c>
      <c r="BS61" s="6" t="str">
        <f>IF(AL61="","",AL61*(Inflation!$B$2/BQ61))</f>
        <v/>
      </c>
      <c r="BT61" s="6" t="str">
        <f>IF(AM61="","",AM61*(Inflation!$B$2/BQ61))</f>
        <v/>
      </c>
      <c r="BV61" s="6">
        <f>IF(AP61="","",AP61*(Inflation!$B$17/Inflation!$B$2))</f>
        <v>71.049894393596929</v>
      </c>
      <c r="BW61" s="6">
        <f>IF(AQ61="","",AQ61*(Inflation!$B$17/Inflation!$B$2))</f>
        <v>31.403268240263831</v>
      </c>
      <c r="BX61" s="6">
        <f>IF(AR61="","",AR61*(Inflation!$B$17/Inflation!$B$2))</f>
        <v>183.90538963204509</v>
      </c>
      <c r="BY61" s="6">
        <f>IF(AS61="","",AS61*(Inflation!$B$17/Inflation!$B$2))</f>
        <v>143.31960621631782</v>
      </c>
      <c r="BZ61" s="6">
        <f>IF(AT61="","",AT61*(Inflation!$B$17/Inflation!$B$2))</f>
        <v>75.564114203134849</v>
      </c>
      <c r="CA61" s="6">
        <f>IF(AU61="","",AU61*(Inflation!$B$17/Inflation!$B$2))</f>
        <v>33.365972505280318</v>
      </c>
      <c r="CB61" s="6">
        <f>IF(AV61="","",AV61*(Inflation!$B$17/Inflation!$B$2))</f>
        <v>195.28907436914068</v>
      </c>
      <c r="CC61" s="6">
        <f>IF(AW61="","",AW61*(Inflation!$B$17/Inflation!$B$2))</f>
        <v>143.31960621631782</v>
      </c>
      <c r="CD61" s="6">
        <f>IF(AX61="","",AX61*(Inflation!$B$17/Inflation!$B$2))</f>
        <v>178.99862896950381</v>
      </c>
      <c r="CE61" s="6">
        <f>IF(AY61="","",AY61*(Inflation!$B$17/Inflation!$B$2))</f>
        <v>118.74360803349761</v>
      </c>
      <c r="CF61" s="6">
        <f>IF(AZ61="","",AZ61*(Inflation!$B$17/Inflation!$B$2))</f>
        <v>280.37230425760549</v>
      </c>
      <c r="CG61" s="6">
        <f>IF(BA61="","",BA61*(Inflation!$B$17/Inflation!$B$2))</f>
        <v>143.31960621631782</v>
      </c>
      <c r="CH61" s="6">
        <f>IF(BB61="","",BB61*(Inflation!$B$17/Inflation!$B$2))</f>
        <v>187.14385166932226</v>
      </c>
      <c r="CI61" s="6">
        <f>IF(BC61="","",BC61*(Inflation!$B$17/Inflation!$B$2))</f>
        <v>124.43545040204542</v>
      </c>
      <c r="CJ61" s="6">
        <f>IF(BD61="","",BD61*(Inflation!$B$17/Inflation!$B$2))</f>
        <v>291.36344814169786</v>
      </c>
      <c r="CK61" s="6" t="str">
        <f>IF(BE61="","",BE61*(Inflation!$B$17/Inflation!$B$2))</f>
        <v/>
      </c>
      <c r="CL61" s="6" t="str">
        <f>IF(BF61="","",BF61*(Inflation!$B$17/Inflation!$B$2))</f>
        <v/>
      </c>
      <c r="CM61" s="6" t="str">
        <f>IF(BG61="","",BG61*(Inflation!$B$17/Inflation!$B$2))</f>
        <v/>
      </c>
      <c r="CN61" s="6" t="str">
        <f>IF(BH61="","",BH61*(Inflation!$B$17/Inflation!$B$2))</f>
        <v/>
      </c>
      <c r="CO61" s="6" t="str">
        <f>IF(BI61="","",BI61*(Inflation!$B$17/Inflation!$B$2))</f>
        <v/>
      </c>
      <c r="CP61" s="6" t="str">
        <f>IF(BJ61="","",BJ61*(Inflation!$B$17/Inflation!$B$2))</f>
        <v/>
      </c>
      <c r="CQ61" s="6" t="str">
        <f>IF(BK61="","",BK61*(Inflation!$B$17/Inflation!$B$2))</f>
        <v/>
      </c>
      <c r="CR61" s="6" t="str">
        <f>IF(BL61="","",BL61*(Inflation!$B$17/Inflation!$B$2))</f>
        <v/>
      </c>
      <c r="CS61" s="6" t="str">
        <f>IF(BM61="","",BM61*(Inflation!$B$17/Inflation!$B$2))</f>
        <v/>
      </c>
      <c r="CT61" s="6" t="str">
        <f>IF(BN61="","",BN61*(Inflation!$B$17/Inflation!$B$2))</f>
        <v/>
      </c>
      <c r="CU61" s="6" t="str">
        <f>IF(BO61="","",BO61*(Inflation!$B$17/Inflation!$B$2))</f>
        <v/>
      </c>
      <c r="CV61" s="6" t="str">
        <f>IF(BP61="","",BP61*(Inflation!$B$17/Inflation!$B$2))</f>
        <v/>
      </c>
      <c r="CW61" s="6" t="str">
        <f>IF(BQ61="","",BQ61*(Inflation!$B$17/Inflation!$B$2))</f>
        <v/>
      </c>
      <c r="CX61" s="6" t="str">
        <f>IF(BR61="","",BR61*(Inflation!$B$17/Inflation!$B$2))</f>
        <v/>
      </c>
      <c r="CY61" s="6" t="str">
        <f>IF(BS61="","",BS61*(Inflation!$B$17/Inflation!$B$2))</f>
        <v/>
      </c>
      <c r="CZ61" s="6" t="str">
        <f>IF(BT61="","",BT61*(Inflation!$B$17/Inflation!$B$2))</f>
        <v/>
      </c>
    </row>
    <row r="62" spans="1:104" ht="52" x14ac:dyDescent="0.25">
      <c r="A62" s="3" t="s">
        <v>160</v>
      </c>
      <c r="B62" s="3" t="s">
        <v>160</v>
      </c>
      <c r="C62" s="3" t="s">
        <v>102</v>
      </c>
      <c r="D62" s="9" t="s">
        <v>162</v>
      </c>
      <c r="E62" s="42" t="s">
        <v>203</v>
      </c>
      <c r="F62" s="63" t="s">
        <v>429</v>
      </c>
      <c r="G62" s="63" t="s">
        <v>492</v>
      </c>
      <c r="H62" s="6"/>
      <c r="I62" s="6"/>
      <c r="J62" s="6"/>
      <c r="K62" s="6"/>
      <c r="L62" s="6"/>
      <c r="M62" s="6"/>
      <c r="N62" s="6"/>
      <c r="O62" s="6"/>
      <c r="P62" s="6"/>
      <c r="Q62" s="6"/>
      <c r="R62" s="6"/>
      <c r="S62" s="6"/>
      <c r="T62" s="6"/>
      <c r="U62" s="6"/>
      <c r="V62" s="6"/>
      <c r="W62" s="6"/>
      <c r="X62" s="69">
        <v>2015</v>
      </c>
      <c r="Y62" s="7">
        <v>168.5</v>
      </c>
      <c r="Z62" s="6"/>
      <c r="AA62" s="6"/>
      <c r="AB62" s="69">
        <v>2015</v>
      </c>
      <c r="AC62" s="7">
        <v>168.5</v>
      </c>
      <c r="AD62" s="6"/>
      <c r="AE62" s="6"/>
      <c r="AF62" s="6"/>
      <c r="AG62" s="6"/>
      <c r="AH62" s="6"/>
      <c r="AI62" s="6"/>
      <c r="AJ62" s="6"/>
      <c r="AK62" s="6"/>
      <c r="AL62" s="6"/>
      <c r="AM62" s="6"/>
      <c r="AO62" s="6" t="str">
        <f>IF(H62="","",VLOOKUP(H62,Inflation!$A$2:'Inflation'!$B$21,2))</f>
        <v/>
      </c>
      <c r="AP62" s="6" t="str">
        <f>IF(I62="","",I62*(Inflation!$B$2/AO62))</f>
        <v/>
      </c>
      <c r="AQ62" s="6" t="str">
        <f>IF(J62="","",J62*(Inflation!$B$2/AO62))</f>
        <v/>
      </c>
      <c r="AR62" s="6" t="str">
        <f>IF(K62="","",K62*(Inflation!$B$2/AO62))</f>
        <v/>
      </c>
      <c r="AS62" s="6" t="str">
        <f>IF(L62="","",VLOOKUP(L62,Inflation!$A$2:'Inflation'!$B$21,2))</f>
        <v/>
      </c>
      <c r="AT62" s="6" t="str">
        <f>IF(M62="","",M62*(Inflation!$B$2/AS62))</f>
        <v/>
      </c>
      <c r="AU62" s="6" t="str">
        <f>IF(N62="","",N62*(Inflation!$B$2/AS62))</f>
        <v/>
      </c>
      <c r="AV62" s="6" t="str">
        <f>IF(O62="","",O62*(Inflation!$B$2/AS62))</f>
        <v/>
      </c>
      <c r="AW62" s="6" t="str">
        <f>IF(P62="","",VLOOKUP(P62,Inflation!$A$2:'Inflation'!$B$21,2))</f>
        <v/>
      </c>
      <c r="AX62" s="6" t="str">
        <f>IF(Q62="","",Q62*(Inflation!$B$2/AW62))</f>
        <v/>
      </c>
      <c r="AY62" s="6" t="str">
        <f>IF(R62="","",R62*(Inflation!$B$2/AW62))</f>
        <v/>
      </c>
      <c r="AZ62" s="6" t="str">
        <f>IF(S62="","",S62*(Inflation!$B$2/AW62))</f>
        <v/>
      </c>
      <c r="BA62" s="6" t="str">
        <f>IF(T62="","",VLOOKUP(T62,Inflation!$A$2:'Inflation'!$B$21,2))</f>
        <v/>
      </c>
      <c r="BB62" s="6" t="str">
        <f>IF(U62="","",U62*(Inflation!$B$2/BA62))</f>
        <v/>
      </c>
      <c r="BC62" s="6" t="str">
        <f>IF(V62="","",V62*(Inflation!$B$2/BA62))</f>
        <v/>
      </c>
      <c r="BD62" s="6" t="str">
        <f>IF(W62="","",W62*(Inflation!$B$2/BA62))</f>
        <v/>
      </c>
      <c r="BE62" s="6">
        <f>IF(X62="","",VLOOKUP(X62,Inflation!$A$2:'Inflation'!$B$21,2))</f>
        <v>104.789</v>
      </c>
      <c r="BF62" s="6">
        <f>IF(Y62="","",Y62*(Inflation!$B$2/BE62))</f>
        <v>128.30177785836301</v>
      </c>
      <c r="BG62" s="6" t="str">
        <f>IF(Z62="","",Z62*(Inflation!$B$2/BE62))</f>
        <v/>
      </c>
      <c r="BH62" s="6" t="str">
        <f>IF(AA62="","",AA62*(Inflation!$B$2/BE62))</f>
        <v/>
      </c>
      <c r="BI62" s="6">
        <f>IF(AB62="","",VLOOKUP(AB62,Inflation!$A$2:'Inflation'!$B$21,2))</f>
        <v>104.789</v>
      </c>
      <c r="BJ62" s="6">
        <f>IF(AC62="","",AC62*(Inflation!$B$2/BI62))</f>
        <v>128.30177785836301</v>
      </c>
      <c r="BK62" s="6" t="str">
        <f>IF(AD62="","",AD62*(Inflation!$B$2/BI62))</f>
        <v/>
      </c>
      <c r="BL62" s="6" t="str">
        <f>IF(AE62="","",AE62*(Inflation!$B$2/BI62))</f>
        <v/>
      </c>
      <c r="BM62" s="6" t="str">
        <f>IF(AF62="","",VLOOKUP(AF62,Inflation!$A$2:'Inflation'!$B$21,2))</f>
        <v/>
      </c>
      <c r="BN62" s="6" t="str">
        <f>IF(AG62="","",AG62*(Inflation!$B$2/BM62))</f>
        <v/>
      </c>
      <c r="BO62" s="6" t="str">
        <f>IF(AH62="","",AH62*(Inflation!$B$2/BM62))</f>
        <v/>
      </c>
      <c r="BP62" s="6" t="str">
        <f>IF(AI62="","",AI62*(Inflation!$B$2/BM62))</f>
        <v/>
      </c>
      <c r="BQ62" s="6" t="str">
        <f>IF(AJ62="","",VLOOKUP(AJ62,Inflation!$A$2:'Inflation'!$B$21,2))</f>
        <v/>
      </c>
      <c r="BR62" s="6" t="str">
        <f>IF(AK62="","",AK62*(Inflation!$B$2/BQ62))</f>
        <v/>
      </c>
      <c r="BS62" s="6" t="str">
        <f>IF(AL62="","",AL62*(Inflation!$B$2/BQ62))</f>
        <v/>
      </c>
      <c r="BT62" s="6" t="str">
        <f>IF(AM62="","",AM62*(Inflation!$B$2/BQ62))</f>
        <v/>
      </c>
      <c r="BV62" s="6" t="str">
        <f>IF(AP62="","",AP62*(Inflation!$B$17/Inflation!$B$2))</f>
        <v/>
      </c>
      <c r="BW62" s="6" t="str">
        <f>IF(AQ62="","",AQ62*(Inflation!$B$17/Inflation!$B$2))</f>
        <v/>
      </c>
      <c r="BX62" s="6" t="str">
        <f>IF(AR62="","",AR62*(Inflation!$B$17/Inflation!$B$2))</f>
        <v/>
      </c>
      <c r="BY62" s="6" t="str">
        <f>IF(AS62="","",AS62*(Inflation!$B$17/Inflation!$B$2))</f>
        <v/>
      </c>
      <c r="BZ62" s="6" t="str">
        <f>IF(AT62="","",AT62*(Inflation!$B$17/Inflation!$B$2))</f>
        <v/>
      </c>
      <c r="CA62" s="6" t="str">
        <f>IF(AU62="","",AU62*(Inflation!$B$17/Inflation!$B$2))</f>
        <v/>
      </c>
      <c r="CB62" s="6" t="str">
        <f>IF(AV62="","",AV62*(Inflation!$B$17/Inflation!$B$2))</f>
        <v/>
      </c>
      <c r="CC62" s="6" t="str">
        <f>IF(AW62="","",AW62*(Inflation!$B$17/Inflation!$B$2))</f>
        <v/>
      </c>
      <c r="CD62" s="6" t="str">
        <f>IF(AX62="","",AX62*(Inflation!$B$17/Inflation!$B$2))</f>
        <v/>
      </c>
      <c r="CE62" s="6" t="str">
        <f>IF(AY62="","",AY62*(Inflation!$B$17/Inflation!$B$2))</f>
        <v/>
      </c>
      <c r="CF62" s="6" t="str">
        <f>IF(AZ62="","",AZ62*(Inflation!$B$17/Inflation!$B$2))</f>
        <v/>
      </c>
      <c r="CG62" s="6" t="str">
        <f>IF(BA62="","",BA62*(Inflation!$B$17/Inflation!$B$2))</f>
        <v/>
      </c>
      <c r="CH62" s="6" t="str">
        <f>IF(BB62="","",BB62*(Inflation!$B$17/Inflation!$B$2))</f>
        <v/>
      </c>
      <c r="CI62" s="6" t="str">
        <f>IF(BC62="","",BC62*(Inflation!$B$17/Inflation!$B$2))</f>
        <v/>
      </c>
      <c r="CJ62" s="6" t="str">
        <f>IF(BD62="","",BD62*(Inflation!$B$17/Inflation!$B$2))</f>
        <v/>
      </c>
      <c r="CK62" s="6">
        <f>IF(BE62="","",BE62*(Inflation!$B$17/Inflation!$B$2))</f>
        <v>139.12548834440406</v>
      </c>
      <c r="CL62" s="6">
        <f>IF(BF62="","",BF62*(Inflation!$B$17/Inflation!$B$2))</f>
        <v>170.34276021338118</v>
      </c>
      <c r="CM62" s="6" t="str">
        <f>IF(BG62="","",BG62*(Inflation!$B$17/Inflation!$B$2))</f>
        <v/>
      </c>
      <c r="CN62" s="6" t="str">
        <f>IF(BH62="","",BH62*(Inflation!$B$17/Inflation!$B$2))</f>
        <v/>
      </c>
      <c r="CO62" s="6">
        <f>IF(BI62="","",BI62*(Inflation!$B$17/Inflation!$B$2))</f>
        <v>139.12548834440406</v>
      </c>
      <c r="CP62" s="6">
        <f>IF(BJ62="","",BJ62*(Inflation!$B$17/Inflation!$B$2))</f>
        <v>170.34276021338118</v>
      </c>
      <c r="CQ62" s="6" t="str">
        <f>IF(BK62="","",BK62*(Inflation!$B$17/Inflation!$B$2))</f>
        <v/>
      </c>
      <c r="CR62" s="6" t="str">
        <f>IF(BL62="","",BL62*(Inflation!$B$17/Inflation!$B$2))</f>
        <v/>
      </c>
      <c r="CS62" s="6" t="str">
        <f>IF(BM62="","",BM62*(Inflation!$B$17/Inflation!$B$2))</f>
        <v/>
      </c>
      <c r="CT62" s="6" t="str">
        <f>IF(BN62="","",BN62*(Inflation!$B$17/Inflation!$B$2))</f>
        <v/>
      </c>
      <c r="CU62" s="6" t="str">
        <f>IF(BO62="","",BO62*(Inflation!$B$17/Inflation!$B$2))</f>
        <v/>
      </c>
      <c r="CV62" s="6" t="str">
        <f>IF(BP62="","",BP62*(Inflation!$B$17/Inflation!$B$2))</f>
        <v/>
      </c>
      <c r="CW62" s="6" t="str">
        <f>IF(BQ62="","",BQ62*(Inflation!$B$17/Inflation!$B$2))</f>
        <v/>
      </c>
      <c r="CX62" s="6" t="str">
        <f>IF(BR62="","",BR62*(Inflation!$B$17/Inflation!$B$2))</f>
        <v/>
      </c>
      <c r="CY62" s="6" t="str">
        <f>IF(BS62="","",BS62*(Inflation!$B$17/Inflation!$B$2))</f>
        <v/>
      </c>
      <c r="CZ62" s="6" t="str">
        <f>IF(BT62="","",BT62*(Inflation!$B$17/Inflation!$B$2))</f>
        <v/>
      </c>
    </row>
    <row r="63" spans="1:104" ht="52" x14ac:dyDescent="0.25">
      <c r="A63" s="3" t="s">
        <v>169</v>
      </c>
      <c r="B63" s="3" t="s">
        <v>169</v>
      </c>
      <c r="C63" s="3" t="s">
        <v>54</v>
      </c>
      <c r="D63" s="9" t="s">
        <v>158</v>
      </c>
      <c r="E63" s="42" t="s">
        <v>204</v>
      </c>
      <c r="F63" s="63" t="s">
        <v>430</v>
      </c>
      <c r="G63" s="63" t="s">
        <v>493</v>
      </c>
      <c r="H63" s="6"/>
      <c r="I63" s="6"/>
      <c r="J63" s="6"/>
      <c r="K63" s="6"/>
      <c r="L63" s="6"/>
      <c r="M63" s="6"/>
      <c r="N63" s="6"/>
      <c r="O63" s="6"/>
      <c r="P63" s="69">
        <v>2015</v>
      </c>
      <c r="Q63" s="7">
        <v>-412.03</v>
      </c>
      <c r="R63" s="6"/>
      <c r="S63" s="6"/>
      <c r="T63" s="69">
        <v>2015</v>
      </c>
      <c r="U63" s="7">
        <v>-409.54</v>
      </c>
      <c r="V63" s="6"/>
      <c r="W63" s="6"/>
      <c r="X63" s="6"/>
      <c r="Y63" s="6"/>
      <c r="Z63" s="6"/>
      <c r="AA63" s="6"/>
      <c r="AB63" s="6"/>
      <c r="AC63" s="6"/>
      <c r="AD63" s="6"/>
      <c r="AE63" s="6"/>
      <c r="AF63" s="6"/>
      <c r="AG63" s="6"/>
      <c r="AH63" s="6"/>
      <c r="AI63" s="6"/>
      <c r="AJ63" s="6"/>
      <c r="AK63" s="6"/>
      <c r="AL63" s="6"/>
      <c r="AM63" s="6"/>
      <c r="AO63" s="6" t="str">
        <f>IF(H63="","",VLOOKUP(H63,Inflation!$A$2:'Inflation'!$B$21,2))</f>
        <v/>
      </c>
      <c r="AP63" s="6" t="str">
        <f>IF(I63="","",I63*(Inflation!$B$2/AO63))</f>
        <v/>
      </c>
      <c r="AQ63" s="6" t="str">
        <f>IF(J63="","",J63*(Inflation!$B$2/AO63))</f>
        <v/>
      </c>
      <c r="AR63" s="6" t="str">
        <f>IF(K63="","",K63*(Inflation!$B$2/AO63))</f>
        <v/>
      </c>
      <c r="AS63" s="6" t="str">
        <f>IF(L63="","",VLOOKUP(L63,Inflation!$A$2:'Inflation'!$B$21,2))</f>
        <v/>
      </c>
      <c r="AT63" s="6" t="str">
        <f>IF(M63="","",M63*(Inflation!$B$2/AS63))</f>
        <v/>
      </c>
      <c r="AU63" s="6" t="str">
        <f>IF(N63="","",N63*(Inflation!$B$2/AS63))</f>
        <v/>
      </c>
      <c r="AV63" s="6" t="str">
        <f>IF(O63="","",O63*(Inflation!$B$2/AS63))</f>
        <v/>
      </c>
      <c r="AW63" s="6">
        <f>IF(P63="","",VLOOKUP(P63,Inflation!$A$2:'Inflation'!$B$21,2))</f>
        <v>104.789</v>
      </c>
      <c r="AX63" s="6">
        <f>IF(Q63="","",Q63*(Inflation!$B$2/AW63))</f>
        <v>-313.73401502066054</v>
      </c>
      <c r="AY63" s="6" t="str">
        <f>IF(R63="","",R63*(Inflation!$B$2/AW63))</f>
        <v/>
      </c>
      <c r="AZ63" s="6" t="str">
        <f>IF(S63="","",S63*(Inflation!$B$2/AW63))</f>
        <v/>
      </c>
      <c r="BA63" s="6">
        <f>IF(T63="","",VLOOKUP(T63,Inflation!$A$2:'Inflation'!$B$21,2))</f>
        <v>104.789</v>
      </c>
      <c r="BB63" s="6">
        <f>IF(U63="","",U63*(Inflation!$B$2/BA63))</f>
        <v>-311.83804216091386</v>
      </c>
      <c r="BC63" s="6" t="str">
        <f>IF(V63="","",V63*(Inflation!$B$2/BA63))</f>
        <v/>
      </c>
      <c r="BD63" s="6" t="str">
        <f>IF(W63="","",W63*(Inflation!$B$2/BA63))</f>
        <v/>
      </c>
      <c r="BE63" s="6" t="str">
        <f>IF(X63="","",VLOOKUP(X63,Inflation!$A$2:'Inflation'!$B$21,2))</f>
        <v/>
      </c>
      <c r="BF63" s="6" t="str">
        <f>IF(Y63="","",Y63*(Inflation!$B$2/BE63))</f>
        <v/>
      </c>
      <c r="BG63" s="6" t="str">
        <f>IF(Z63="","",Z63*(Inflation!$B$2/BE63))</f>
        <v/>
      </c>
      <c r="BH63" s="6" t="str">
        <f>IF(AA63="","",AA63*(Inflation!$B$2/BE63))</f>
        <v/>
      </c>
      <c r="BI63" s="6" t="str">
        <f>IF(AB63="","",VLOOKUP(AB63,Inflation!$A$2:'Inflation'!$B$21,2))</f>
        <v/>
      </c>
      <c r="BJ63" s="6" t="str">
        <f>IF(AC63="","",AC63*(Inflation!$B$2/BI63))</f>
        <v/>
      </c>
      <c r="BK63" s="6" t="str">
        <f>IF(AD63="","",AD63*(Inflation!$B$2/BI63))</f>
        <v/>
      </c>
      <c r="BL63" s="6" t="str">
        <f>IF(AE63="","",AE63*(Inflation!$B$2/BI63))</f>
        <v/>
      </c>
      <c r="BM63" s="6" t="str">
        <f>IF(AF63="","",VLOOKUP(AF63,Inflation!$A$2:'Inflation'!$B$21,2))</f>
        <v/>
      </c>
      <c r="BN63" s="6" t="str">
        <f>IF(AG63="","",AG63*(Inflation!$B$2/BM63))</f>
        <v/>
      </c>
      <c r="BO63" s="6" t="str">
        <f>IF(AH63="","",AH63*(Inflation!$B$2/BM63))</f>
        <v/>
      </c>
      <c r="BP63" s="6" t="str">
        <f>IF(AI63="","",AI63*(Inflation!$B$2/BM63))</f>
        <v/>
      </c>
      <c r="BQ63" s="6" t="str">
        <f>IF(AJ63="","",VLOOKUP(AJ63,Inflation!$A$2:'Inflation'!$B$21,2))</f>
        <v/>
      </c>
      <c r="BR63" s="6" t="str">
        <f>IF(AK63="","",AK63*(Inflation!$B$2/BQ63))</f>
        <v/>
      </c>
      <c r="BS63" s="6" t="str">
        <f>IF(AL63="","",AL63*(Inflation!$B$2/BQ63))</f>
        <v/>
      </c>
      <c r="BT63" s="6" t="str">
        <f>IF(AM63="","",AM63*(Inflation!$B$2/BQ63))</f>
        <v/>
      </c>
      <c r="BV63" s="6" t="str">
        <f>IF(AP63="","",AP63*(Inflation!$B$17/Inflation!$B$2))</f>
        <v/>
      </c>
      <c r="BW63" s="6" t="str">
        <f>IF(AQ63="","",AQ63*(Inflation!$B$17/Inflation!$B$2))</f>
        <v/>
      </c>
      <c r="BX63" s="6" t="str">
        <f>IF(AR63="","",AR63*(Inflation!$B$17/Inflation!$B$2))</f>
        <v/>
      </c>
      <c r="BY63" s="6" t="str">
        <f>IF(AS63="","",AS63*(Inflation!$B$17/Inflation!$B$2))</f>
        <v/>
      </c>
      <c r="BZ63" s="6" t="str">
        <f>IF(AT63="","",AT63*(Inflation!$B$17/Inflation!$B$2))</f>
        <v/>
      </c>
      <c r="CA63" s="6" t="str">
        <f>IF(AU63="","",AU63*(Inflation!$B$17/Inflation!$B$2))</f>
        <v/>
      </c>
      <c r="CB63" s="6" t="str">
        <f>IF(AV63="","",AV63*(Inflation!$B$17/Inflation!$B$2))</f>
        <v/>
      </c>
      <c r="CC63" s="6">
        <f>IF(AW63="","",AW63*(Inflation!$B$17/Inflation!$B$2))</f>
        <v>139.12548834440406</v>
      </c>
      <c r="CD63" s="6">
        <f>IF(AX63="","",AX63*(Inflation!$B$17/Inflation!$B$2))</f>
        <v>-416.53606819418059</v>
      </c>
      <c r="CE63" s="6" t="str">
        <f>IF(AY63="","",AY63*(Inflation!$B$17/Inflation!$B$2))</f>
        <v/>
      </c>
      <c r="CF63" s="6" t="str">
        <f>IF(AZ63="","",AZ63*(Inflation!$B$17/Inflation!$B$2))</f>
        <v/>
      </c>
      <c r="CG63" s="6">
        <f>IF(BA63="","",BA63*(Inflation!$B$17/Inflation!$B$2))</f>
        <v>139.12548834440406</v>
      </c>
      <c r="CH63" s="6">
        <f>IF(BB63="","",BB63*(Inflation!$B$17/Inflation!$B$2))</f>
        <v>-414.01883690081974</v>
      </c>
      <c r="CI63" s="6" t="str">
        <f>IF(BC63="","",BC63*(Inflation!$B$17/Inflation!$B$2))</f>
        <v/>
      </c>
      <c r="CJ63" s="6" t="str">
        <f>IF(BD63="","",BD63*(Inflation!$B$17/Inflation!$B$2))</f>
        <v/>
      </c>
      <c r="CK63" s="6" t="str">
        <f>IF(BE63="","",BE63*(Inflation!$B$17/Inflation!$B$2))</f>
        <v/>
      </c>
      <c r="CL63" s="6" t="str">
        <f>IF(BF63="","",BF63*(Inflation!$B$17/Inflation!$B$2))</f>
        <v/>
      </c>
      <c r="CM63" s="6" t="str">
        <f>IF(BG63="","",BG63*(Inflation!$B$17/Inflation!$B$2))</f>
        <v/>
      </c>
      <c r="CN63" s="6" t="str">
        <f>IF(BH63="","",BH63*(Inflation!$B$17/Inflation!$B$2))</f>
        <v/>
      </c>
      <c r="CO63" s="6" t="str">
        <f>IF(BI63="","",BI63*(Inflation!$B$17/Inflation!$B$2))</f>
        <v/>
      </c>
      <c r="CP63" s="6" t="str">
        <f>IF(BJ63="","",BJ63*(Inflation!$B$17/Inflation!$B$2))</f>
        <v/>
      </c>
      <c r="CQ63" s="6" t="str">
        <f>IF(BK63="","",BK63*(Inflation!$B$17/Inflation!$B$2))</f>
        <v/>
      </c>
      <c r="CR63" s="6" t="str">
        <f>IF(BL63="","",BL63*(Inflation!$B$17/Inflation!$B$2))</f>
        <v/>
      </c>
      <c r="CS63" s="6" t="str">
        <f>IF(BM63="","",BM63*(Inflation!$B$17/Inflation!$B$2))</f>
        <v/>
      </c>
      <c r="CT63" s="6" t="str">
        <f>IF(BN63="","",BN63*(Inflation!$B$17/Inflation!$B$2))</f>
        <v/>
      </c>
      <c r="CU63" s="6" t="str">
        <f>IF(BO63="","",BO63*(Inflation!$B$17/Inflation!$B$2))</f>
        <v/>
      </c>
      <c r="CV63" s="6" t="str">
        <f>IF(BP63="","",BP63*(Inflation!$B$17/Inflation!$B$2))</f>
        <v/>
      </c>
      <c r="CW63" s="6" t="str">
        <f>IF(BQ63="","",BQ63*(Inflation!$B$17/Inflation!$B$2))</f>
        <v/>
      </c>
      <c r="CX63" s="6" t="str">
        <f>IF(BR63="","",BR63*(Inflation!$B$17/Inflation!$B$2))</f>
        <v/>
      </c>
      <c r="CY63" s="6" t="str">
        <f>IF(BS63="","",BS63*(Inflation!$B$17/Inflation!$B$2))</f>
        <v/>
      </c>
      <c r="CZ63" s="6" t="str">
        <f>IF(BT63="","",BT63*(Inflation!$B$17/Inflation!$B$2))</f>
        <v/>
      </c>
    </row>
  </sheetData>
  <hyperlinks>
    <hyperlink ref="F61" r:id="rId1" location="page=1" xr:uid="{00000000-0004-0000-0900-000000000000}"/>
    <hyperlink ref="F62" r:id="rId2" location="page=1" xr:uid="{00000000-0004-0000-0900-000001000000}"/>
    <hyperlink ref="F63" r:id="rId3" location="page=1" xr:uid="{00000000-0004-0000-0900-000002000000}"/>
    <hyperlink ref="F41" r:id="rId4" location="page=1" xr:uid="{00000000-0004-0000-0900-000003000000}"/>
    <hyperlink ref="F39" r:id="rId5" location="page=1" xr:uid="{00000000-0004-0000-0900-000004000000}"/>
    <hyperlink ref="F40" r:id="rId6" location="page=1" xr:uid="{00000000-0004-0000-0900-000005000000}"/>
    <hyperlink ref="F55" r:id="rId7" location="page=1" xr:uid="{00000000-0004-0000-0900-000006000000}"/>
    <hyperlink ref="F56" r:id="rId8" location="page=1" xr:uid="{00000000-0004-0000-0900-000007000000}"/>
    <hyperlink ref="F57" r:id="rId9" location="page=1" xr:uid="{00000000-0004-0000-0900-000008000000}"/>
    <hyperlink ref="F4" r:id="rId10" location="page=1" xr:uid="{00000000-0004-0000-0900-000009000000}"/>
    <hyperlink ref="F5" r:id="rId11" location="page=1" xr:uid="{00000000-0004-0000-0900-00000A000000}"/>
    <hyperlink ref="F6" r:id="rId12" location="page=1" xr:uid="{00000000-0004-0000-0900-00000B000000}"/>
    <hyperlink ref="F7" r:id="rId13" location="page=1" xr:uid="{00000000-0004-0000-0900-00000C000000}"/>
    <hyperlink ref="F8" r:id="rId14" location="page=1" xr:uid="{00000000-0004-0000-0900-00000D000000}"/>
    <hyperlink ref="F9" r:id="rId15" location="page=1" xr:uid="{00000000-0004-0000-0900-00000E000000}"/>
    <hyperlink ref="F10" r:id="rId16" location="page=1" xr:uid="{00000000-0004-0000-0900-00000F000000}"/>
    <hyperlink ref="F16" r:id="rId17" xr:uid="{00000000-0004-0000-0900-000010000000}"/>
    <hyperlink ref="F32" r:id="rId18" xr:uid="{00000000-0004-0000-0900-000011000000}"/>
    <hyperlink ref="F11" r:id="rId19" location="page=1" xr:uid="{00000000-0004-0000-0900-000012000000}"/>
    <hyperlink ref="F12" r:id="rId20" location="page=1" xr:uid="{00000000-0004-0000-0900-000013000000}"/>
    <hyperlink ref="F17" r:id="rId21" xr:uid="{00000000-0004-0000-0900-000014000000}"/>
    <hyperlink ref="F18" r:id="rId22" location="page=1" xr:uid="{00000000-0004-0000-0900-000015000000}"/>
    <hyperlink ref="F19" r:id="rId23" location="page=1" xr:uid="{00000000-0004-0000-0900-000016000000}"/>
    <hyperlink ref="F20" r:id="rId24" location="page=1" xr:uid="{00000000-0004-0000-0900-000017000000}"/>
    <hyperlink ref="F21" r:id="rId25" location="page=1" xr:uid="{00000000-0004-0000-0900-000018000000}"/>
    <hyperlink ref="F22" r:id="rId26" location="page=1" xr:uid="{00000000-0004-0000-0900-000019000000}"/>
    <hyperlink ref="F23" r:id="rId27" location="page=1" xr:uid="{00000000-0004-0000-0900-00001A000000}"/>
    <hyperlink ref="F24" r:id="rId28" location="page=1" xr:uid="{00000000-0004-0000-0900-00001B000000}"/>
    <hyperlink ref="F25" r:id="rId29" location="page=1" xr:uid="{00000000-0004-0000-0900-00001C000000}"/>
    <hyperlink ref="F26" r:id="rId30" location="page=1" xr:uid="{00000000-0004-0000-0900-00001D000000}"/>
    <hyperlink ref="F27" r:id="rId31" location="page=1" xr:uid="{00000000-0004-0000-0900-00001E000000}"/>
    <hyperlink ref="F28" r:id="rId32" location="page=1" xr:uid="{00000000-0004-0000-0900-00001F000000}"/>
    <hyperlink ref="F29" r:id="rId33" location="page=1" xr:uid="{00000000-0004-0000-0900-000020000000}"/>
    <hyperlink ref="F30" r:id="rId34" location="page=1" xr:uid="{00000000-0004-0000-0900-000021000000}"/>
    <hyperlink ref="F31" r:id="rId35" location="page=1" xr:uid="{00000000-0004-0000-0900-000022000000}"/>
    <hyperlink ref="F34" r:id="rId36" location="page=1" xr:uid="{00000000-0004-0000-0900-000023000000}"/>
    <hyperlink ref="F35" r:id="rId37" location="page=1" xr:uid="{00000000-0004-0000-0900-000024000000}"/>
    <hyperlink ref="F36" r:id="rId38" xr:uid="{00000000-0004-0000-0900-000025000000}"/>
    <hyperlink ref="F37" r:id="rId39" location="page=1" xr:uid="{00000000-0004-0000-0900-000026000000}"/>
    <hyperlink ref="F42" r:id="rId40" location="page=1" xr:uid="{00000000-0004-0000-0900-000027000000}"/>
    <hyperlink ref="F43" r:id="rId41" location="page=1" xr:uid="{00000000-0004-0000-0900-000028000000}"/>
    <hyperlink ref="F44" r:id="rId42" location="page=1" xr:uid="{00000000-0004-0000-0900-000029000000}"/>
    <hyperlink ref="F45" r:id="rId43" location="page=1" xr:uid="{00000000-0004-0000-0900-00002A000000}"/>
    <hyperlink ref="F46" r:id="rId44" location="page=1" xr:uid="{00000000-0004-0000-0900-00002B000000}"/>
    <hyperlink ref="F47" r:id="rId45" location="page=1" xr:uid="{00000000-0004-0000-0900-00002C000000}"/>
    <hyperlink ref="F48" r:id="rId46" location="page=1" xr:uid="{00000000-0004-0000-0900-00002D000000}"/>
    <hyperlink ref="F49" r:id="rId47" location="page=1" xr:uid="{00000000-0004-0000-0900-00002E000000}"/>
    <hyperlink ref="F50" r:id="rId48" location="page=1" xr:uid="{00000000-0004-0000-0900-00002F000000}"/>
    <hyperlink ref="F51" r:id="rId49" location="page=1" xr:uid="{00000000-0004-0000-0900-000030000000}"/>
    <hyperlink ref="F52" r:id="rId50" location="page=1" xr:uid="{00000000-0004-0000-0900-000031000000}"/>
    <hyperlink ref="F53" r:id="rId51" location="page=1" xr:uid="{00000000-0004-0000-0900-000032000000}"/>
    <hyperlink ref="F54" r:id="rId52" location="page=1" xr:uid="{00000000-0004-0000-0900-000033000000}"/>
    <hyperlink ref="F59" r:id="rId53" location="page=1" xr:uid="{00000000-0004-0000-0900-000034000000}"/>
    <hyperlink ref="F60" r:id="rId54" location="page=1" xr:uid="{00000000-0004-0000-0900-000035000000}"/>
    <hyperlink ref="G34" r:id="rId55" xr:uid="{00000000-0004-0000-0900-000036000000}"/>
    <hyperlink ref="G35" r:id="rId56" xr:uid="{00000000-0004-0000-0900-000037000000}"/>
    <hyperlink ref="G50" r:id="rId57" xr:uid="{00000000-0004-0000-0900-000038000000}"/>
    <hyperlink ref="G47" r:id="rId58" display="https://www.regulations.gov/document?D=USCIS-2016-0001-0465" xr:uid="{00000000-0004-0000-0900-000039000000}"/>
    <hyperlink ref="G46" r:id="rId59" display="https://www.regulations.gov/document?D=USCBP-2013-0011-0021" xr:uid="{00000000-0004-0000-0900-00003A000000}"/>
    <hyperlink ref="G48" r:id="rId60" xr:uid="{00000000-0004-0000-0900-00003B000000}"/>
    <hyperlink ref="G43" r:id="rId61" xr:uid="{00000000-0004-0000-0900-00003C000000}"/>
    <hyperlink ref="G44" r:id="rId62" xr:uid="{00000000-0004-0000-0900-00003D000000}"/>
    <hyperlink ref="G45" r:id="rId63" display="https://www.regulations.gov/document?D=GIPSA-2016-PSP-0009-RULEMAKING-0001" xr:uid="{00000000-0004-0000-0900-00003E000000}"/>
    <hyperlink ref="G42" r:id="rId64" xr:uid="{00000000-0004-0000-0900-00003F000000}"/>
    <hyperlink ref="G8" r:id="rId65" display="https://www.regulations.gov/document?D=EERE-2011-BT-STD-0043-0122" xr:uid="{00000000-0004-0000-0900-000040000000}"/>
    <hyperlink ref="G9" r:id="rId66" display="https://www.regulations.gov/document?D=EERE-2012-BT-STD-0045-0150" xr:uid="{00000000-0004-0000-0900-000041000000}"/>
    <hyperlink ref="G10" r:id="rId67" display="https://www.regulations.gov/document?D=EERE-2014-BT-STD-0048-0102" xr:uid="{00000000-0004-0000-0900-000042000000}"/>
    <hyperlink ref="G11" r:id="rId68" display="https://www.regulations.gov/document?D=EERE-2015-BT-STD-0008-0109" xr:uid="{00000000-0004-0000-0900-000043000000}"/>
    <hyperlink ref="G12" r:id="rId69" display="https://www.regulations.gov/document?D=EERE-2015-BT-STD-0016-0108" xr:uid="{00000000-0004-0000-0900-000044000000}"/>
    <hyperlink ref="G59" r:id="rId70" xr:uid="{00000000-0004-0000-0900-000045000000}"/>
    <hyperlink ref="G60" r:id="rId71" xr:uid="{00000000-0004-0000-0900-000046000000}"/>
    <hyperlink ref="G36" r:id="rId72" display="https://www.regulations.gov/document?D=OSHA-2007-0072-0394" xr:uid="{00000000-0004-0000-0900-000047000000}"/>
    <hyperlink ref="G37" r:id="rId73" display="https://www.regulations.gov/document?D=OSHA-H005C-2006-0870-2043" xr:uid="{00000000-0004-0000-0900-000048000000}"/>
    <hyperlink ref="G38" r:id="rId74" display="https://www.regulations.gov/document?D=EBSA-2010-0050-3492" xr:uid="{00000000-0004-0000-0900-000049000000}"/>
    <hyperlink ref="G51" r:id="rId75" xr:uid="{00000000-0004-0000-0900-00004A000000}"/>
    <hyperlink ref="G52" r:id="rId76" xr:uid="{00000000-0004-0000-0900-00004B000000}"/>
    <hyperlink ref="G53" r:id="rId77" xr:uid="{00000000-0004-0000-0900-00004C000000}"/>
    <hyperlink ref="G54" r:id="rId78" xr:uid="{00000000-0004-0000-0900-00004D000000}"/>
    <hyperlink ref="G5" r:id="rId79" display="https://www.gpo.gov/fdsys/pkg/FR-2016-11-01/pdf/2016-25448.pdf " xr:uid="{00000000-0004-0000-0900-00004E000000}"/>
    <hyperlink ref="G4" r:id="rId80" display="https://www.regulations.gov/document?D=ED-2015-OS-0105-0153" xr:uid="{00000000-0004-0000-0900-00004F000000}"/>
    <hyperlink ref="G6" r:id="rId81" display="https://www.regulations.gov/document?D=ED-2016-OESE-0032-21017" xr:uid="{00000000-0004-0000-0900-000050000000}"/>
    <hyperlink ref="G7" r:id="rId82" display="https://www.regulations.gov/document?D=ED-2015-OESE-0129-0002" xr:uid="{00000000-0004-0000-0900-000051000000}"/>
    <hyperlink ref="G61" r:id="rId83" xr:uid="{00000000-0004-0000-0900-000052000000}"/>
    <hyperlink ref="G62" r:id="rId84" location="page=1" display="https://www.gpo.gov/fdsys/pkg/FR-2016-12-28/pdf/2016-31195.pdf#page=1" xr:uid="{00000000-0004-0000-0900-000053000000}"/>
    <hyperlink ref="G63" r:id="rId85" location="page=1" display="https://www.gpo.gov/fdsys/pkg/FR-2017-11-08/pdf/R1-2017-23590.pdf#page=1" xr:uid="{00000000-0004-0000-0900-000054000000}"/>
    <hyperlink ref="G41" r:id="rId86" xr:uid="{00000000-0004-0000-0900-000055000000}"/>
    <hyperlink ref="G39" r:id="rId87" location="page=1" display="https://www.gpo.gov/fdsys/pkg/FR-2016-10-21/pdf/2016-25105.pdf#page=1" xr:uid="{00000000-0004-0000-0900-000056000000}"/>
    <hyperlink ref="G40" r:id="rId88" location="page=1" display="https://www.gpo.gov/fdsys/pkg/FR-2017-10-05/pdf/2017-21485.pdf#page=1" xr:uid="{00000000-0004-0000-0900-000057000000}"/>
    <hyperlink ref="G55" r:id="rId89" xr:uid="{00000000-0004-0000-0900-000058000000}"/>
    <hyperlink ref="G56" r:id="rId90" xr:uid="{00000000-0004-0000-0900-000059000000}"/>
    <hyperlink ref="G57" r:id="rId91" xr:uid="{00000000-0004-0000-0900-00005A000000}"/>
    <hyperlink ref="G33" r:id="rId92" xr:uid="{00000000-0004-0000-0900-00005B000000}"/>
    <hyperlink ref="G16" r:id="rId93" xr:uid="{00000000-0004-0000-0900-00005C000000}"/>
    <hyperlink ref="G17" r:id="rId94" xr:uid="{00000000-0004-0000-0900-00005D000000}"/>
    <hyperlink ref="G18" r:id="rId95" xr:uid="{00000000-0004-0000-0900-00005E000000}"/>
    <hyperlink ref="G19" r:id="rId96" xr:uid="{00000000-0004-0000-0900-00005F000000}"/>
    <hyperlink ref="G20" r:id="rId97" xr:uid="{00000000-0004-0000-0900-000060000000}"/>
    <hyperlink ref="G21" r:id="rId98" xr:uid="{00000000-0004-0000-0900-000061000000}"/>
    <hyperlink ref="G22" r:id="rId99" xr:uid="{00000000-0004-0000-0900-000062000000}"/>
    <hyperlink ref="G23" r:id="rId100" xr:uid="{00000000-0004-0000-0900-000063000000}"/>
    <hyperlink ref="G24" r:id="rId101" xr:uid="{00000000-0004-0000-0900-000064000000}"/>
    <hyperlink ref="G25" r:id="rId102" xr:uid="{00000000-0004-0000-0900-000065000000}"/>
    <hyperlink ref="G26" r:id="rId103" display="The RIA is included in the preamble:    https://www.federalregister.gov/documents/2016/11/22/2016-28024/medicaid-program-the-use-of-new-or-increased-pass-through-payments-in-medicaid-managed-care-delivery" xr:uid="{00000000-0004-0000-0900-000066000000}"/>
    <hyperlink ref="G27" r:id="rId104" xr:uid="{00000000-0004-0000-0900-000067000000}"/>
    <hyperlink ref="G28" r:id="rId105" display="The RIA is included in the preamble:    https://www.federalregister.gov/documents/2017/05/04/2017-08521/medicare-program-prospective-payment-system-and-consolidated-billing-for-skilled-nursing-facilities" xr:uid="{00000000-0004-0000-0900-000068000000}"/>
    <hyperlink ref="G29" r:id="rId106" xr:uid="{00000000-0004-0000-0900-000069000000}"/>
    <hyperlink ref="G30" r:id="rId107" xr:uid="{00000000-0004-0000-0900-00006A000000}"/>
    <hyperlink ref="G31" r:id="rId108" xr:uid="{00000000-0004-0000-0900-00006B000000}"/>
    <hyperlink ref="G32" r:id="rId109" xr:uid="{00000000-0004-0000-0900-00006C000000}"/>
    <hyperlink ref="E4" r:id="rId110" location="page=1" xr:uid="{00000000-0004-0000-0900-00006D000000}"/>
    <hyperlink ref="E6" r:id="rId111" location="page=1" xr:uid="{00000000-0004-0000-0900-00006E000000}"/>
    <hyperlink ref="E9" r:id="rId112" location="page=1" display="Rule was delayed, but confirmed: 82 FR 23723" xr:uid="{00000000-0004-0000-0900-00006F000000}"/>
    <hyperlink ref="E10" r:id="rId113" location="page=1" xr:uid="{00000000-0004-0000-0900-000070000000}"/>
    <hyperlink ref="E11" r:id="rId114" location="page=1" xr:uid="{00000000-0004-0000-0900-000071000000}"/>
    <hyperlink ref="E44" r:id="rId115" location="page=1" display="Transfers are associated with producers shifting from organic to cage-free marketing claims.                                                  Rule withdrawn:   [83 FR 10775]       " xr:uid="{00000000-0004-0000-0900-000072000000}"/>
    <hyperlink ref="E51" r:id="rId116" location="page=3" display="In June 2017, DOT issued a final rule delaying the effective date of this rule until September 5, 2017.:  [82 FR 9368]" xr:uid="{00000000-0004-0000-0900-000073000000}"/>
    <hyperlink ref="E53" r:id="rId117" location="page=1" xr:uid="{00000000-0004-0000-0900-000074000000}"/>
    <hyperlink ref="E58" r:id="rId118" display="Mortgagee letter:  https://www.hud.gov/sites/documents/17-12ML.PDF                                  Transfers are from HECM borrowers to the Federal government." xr:uid="{00000000-0004-0000-0900-000075000000}"/>
    <hyperlink ref="F33" r:id="rId119" xr:uid="{00000000-0004-0000-0900-000076000000}"/>
    <hyperlink ref="F13" r:id="rId120" xr:uid="{00000000-0004-0000-0900-000077000000}"/>
    <hyperlink ref="F14" r:id="rId121" xr:uid="{00000000-0004-0000-0900-000078000000}"/>
    <hyperlink ref="F15" r:id="rId122" xr:uid="{00000000-0004-0000-0900-000079000000}"/>
  </hyperlinks>
  <pageMargins left="0.75" right="0.75" top="1" bottom="1" header="0.5" footer="0.5"/>
  <pageSetup orientation="portrait" r:id="rId123"/>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21"/>
  <sheetViews>
    <sheetView workbookViewId="0">
      <selection activeCell="D16" sqref="D16"/>
    </sheetView>
  </sheetViews>
  <sheetFormatPr defaultRowHeight="12.5" x14ac:dyDescent="0.25"/>
  <sheetData>
    <row r="1" spans="1:3" ht="14.5" x14ac:dyDescent="0.35">
      <c r="A1" s="18" t="s">
        <v>498</v>
      </c>
      <c r="B1" s="24"/>
      <c r="C1" s="24"/>
    </row>
    <row r="2" spans="1:3" ht="14.5" x14ac:dyDescent="0.35">
      <c r="A2" s="46">
        <v>2001</v>
      </c>
      <c r="B2" s="47">
        <v>79.790000000000006</v>
      </c>
      <c r="C2" s="24"/>
    </row>
    <row r="3" spans="1:3" ht="14.5" x14ac:dyDescent="0.35">
      <c r="A3" s="46">
        <v>2002</v>
      </c>
      <c r="B3" s="47">
        <v>81.052000000000007</v>
      </c>
      <c r="C3" s="68"/>
    </row>
    <row r="4" spans="1:3" ht="14.5" x14ac:dyDescent="0.35">
      <c r="A4" s="46">
        <v>2003</v>
      </c>
      <c r="B4" s="47">
        <v>82.557000000000002</v>
      </c>
      <c r="C4" s="68"/>
    </row>
    <row r="5" spans="1:3" ht="14.5" x14ac:dyDescent="0.35">
      <c r="A5" s="46">
        <v>2004</v>
      </c>
      <c r="B5" s="47">
        <v>84.78</v>
      </c>
      <c r="C5" s="68"/>
    </row>
    <row r="6" spans="1:3" ht="14.5" x14ac:dyDescent="0.35">
      <c r="A6" s="46">
        <v>2005</v>
      </c>
      <c r="B6" s="47">
        <v>87.421000000000006</v>
      </c>
      <c r="C6" s="68"/>
    </row>
    <row r="7" spans="1:3" ht="14.5" x14ac:dyDescent="0.35">
      <c r="A7" s="46">
        <v>2006</v>
      </c>
      <c r="B7" s="47">
        <v>90.066000000000003</v>
      </c>
      <c r="C7" s="68"/>
    </row>
    <row r="8" spans="1:3" ht="14.5" x14ac:dyDescent="0.35">
      <c r="A8" s="46">
        <v>2007</v>
      </c>
      <c r="B8" s="47">
        <v>92.486000000000004</v>
      </c>
      <c r="C8" s="68"/>
    </row>
    <row r="9" spans="1:3" ht="14.5" x14ac:dyDescent="0.35">
      <c r="A9" s="46">
        <v>2008</v>
      </c>
      <c r="B9" s="47">
        <v>94.284999999999997</v>
      </c>
      <c r="C9" s="68"/>
    </row>
    <row r="10" spans="1:3" ht="14.5" x14ac:dyDescent="0.35">
      <c r="A10" s="46">
        <v>2009</v>
      </c>
      <c r="B10" s="47">
        <v>95.004000000000005</v>
      </c>
      <c r="C10" s="68"/>
    </row>
    <row r="11" spans="1:3" ht="14.5" x14ac:dyDescent="0.35">
      <c r="A11" s="46">
        <v>2010</v>
      </c>
      <c r="B11" s="47">
        <v>96.111000000000004</v>
      </c>
      <c r="C11" s="68"/>
    </row>
    <row r="12" spans="1:3" ht="14.5" x14ac:dyDescent="0.35">
      <c r="A12" s="46">
        <v>2011</v>
      </c>
      <c r="B12" s="47">
        <v>98.117999999999995</v>
      </c>
      <c r="C12" s="68"/>
    </row>
    <row r="13" spans="1:3" ht="14.5" x14ac:dyDescent="0.35">
      <c r="A13" s="46">
        <v>2012</v>
      </c>
      <c r="B13" s="47">
        <v>100</v>
      </c>
      <c r="C13" s="68"/>
    </row>
    <row r="14" spans="1:3" ht="14.5" x14ac:dyDescent="0.35">
      <c r="A14" s="46">
        <v>2013</v>
      </c>
      <c r="B14" s="47">
        <v>101.755</v>
      </c>
      <c r="C14" s="68"/>
    </row>
    <row r="15" spans="1:3" ht="14.5" x14ac:dyDescent="0.35">
      <c r="A15" s="46">
        <v>2014</v>
      </c>
      <c r="B15" s="47">
        <v>103.68</v>
      </c>
      <c r="C15" s="68"/>
    </row>
    <row r="16" spans="1:3" ht="14.5" x14ac:dyDescent="0.35">
      <c r="A16" s="46">
        <v>2015</v>
      </c>
      <c r="B16" s="47">
        <v>104.789</v>
      </c>
      <c r="C16" s="68"/>
    </row>
    <row r="17" spans="1:3" ht="14.5" x14ac:dyDescent="0.35">
      <c r="A17" s="46">
        <v>2016</v>
      </c>
      <c r="B17" s="47">
        <v>105.935</v>
      </c>
      <c r="C17" s="68"/>
    </row>
    <row r="18" spans="1:3" ht="14.5" x14ac:dyDescent="0.35">
      <c r="A18" s="46">
        <v>2017</v>
      </c>
      <c r="B18" s="47">
        <v>107.94799999999999</v>
      </c>
      <c r="C18" s="24"/>
    </row>
    <row r="19" spans="1:3" ht="14.5" x14ac:dyDescent="0.35">
      <c r="A19" s="46">
        <v>2018</v>
      </c>
      <c r="B19" s="47">
        <f>(B18/B17)*B18</f>
        <v>109.9992514655213</v>
      </c>
      <c r="C19" s="24"/>
    </row>
    <row r="20" spans="1:3" ht="14.5" x14ac:dyDescent="0.25">
      <c r="A20" s="46">
        <v>2019</v>
      </c>
      <c r="B20" s="47">
        <f t="shared" ref="B20:B21" si="0">(B19/B18)*B19</f>
        <v>112.08948125926364</v>
      </c>
    </row>
    <row r="21" spans="1:3" ht="14.5" x14ac:dyDescent="0.25">
      <c r="A21" s="46">
        <v>2020</v>
      </c>
      <c r="B21" s="47">
        <f t="shared" si="0"/>
        <v>114.21943005593043</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U51"/>
  <sheetViews>
    <sheetView workbookViewId="0">
      <selection activeCell="E22" sqref="E22"/>
    </sheetView>
  </sheetViews>
  <sheetFormatPr defaultColWidth="9.08984375" defaultRowHeight="14.5" x14ac:dyDescent="0.35"/>
  <cols>
    <col min="1" max="1" width="73.08984375" style="24" customWidth="1"/>
    <col min="2" max="16384" width="9.08984375" style="24"/>
  </cols>
  <sheetData>
    <row r="1" spans="1:21" x14ac:dyDescent="0.35">
      <c r="A1" s="25" t="s">
        <v>372</v>
      </c>
    </row>
    <row r="3" spans="1:21" ht="16.5" x14ac:dyDescent="0.35">
      <c r="B3" s="80" t="s">
        <v>329</v>
      </c>
      <c r="C3" s="80"/>
      <c r="D3" s="80"/>
      <c r="E3" s="80"/>
      <c r="F3" s="80"/>
      <c r="G3" s="80"/>
      <c r="H3" s="80"/>
      <c r="I3" s="80"/>
      <c r="J3" s="80"/>
      <c r="K3" s="80"/>
      <c r="L3" s="80" t="s">
        <v>370</v>
      </c>
      <c r="M3" s="80"/>
      <c r="N3" s="80"/>
      <c r="O3" s="80"/>
      <c r="P3" s="80"/>
      <c r="Q3" s="80"/>
      <c r="R3" s="80"/>
      <c r="S3" s="80"/>
      <c r="T3" s="80"/>
      <c r="U3" s="80"/>
    </row>
    <row r="4" spans="1:21" x14ac:dyDescent="0.35">
      <c r="A4" s="53" t="s">
        <v>38</v>
      </c>
      <c r="B4" s="49">
        <v>2008</v>
      </c>
      <c r="C4" s="49">
        <v>2009</v>
      </c>
      <c r="D4" s="49">
        <v>2010</v>
      </c>
      <c r="E4" s="49">
        <v>2011</v>
      </c>
      <c r="F4" s="49">
        <v>2012</v>
      </c>
      <c r="G4" s="49">
        <v>2013</v>
      </c>
      <c r="H4" s="49">
        <v>2014</v>
      </c>
      <c r="I4" s="49">
        <v>2015</v>
      </c>
      <c r="J4" s="49">
        <v>2016</v>
      </c>
      <c r="K4" s="49">
        <v>2017</v>
      </c>
      <c r="L4" s="49">
        <v>2008</v>
      </c>
      <c r="M4" s="49">
        <v>2009</v>
      </c>
      <c r="N4" s="49">
        <v>2010</v>
      </c>
      <c r="O4" s="49">
        <v>2011</v>
      </c>
      <c r="P4" s="49">
        <v>2012</v>
      </c>
      <c r="Q4" s="49">
        <v>2013</v>
      </c>
      <c r="R4" s="49">
        <v>2014</v>
      </c>
      <c r="S4" s="49">
        <v>2015</v>
      </c>
      <c r="T4" s="49">
        <v>2016</v>
      </c>
      <c r="U4" s="49">
        <v>2017</v>
      </c>
    </row>
    <row r="5" spans="1:21" x14ac:dyDescent="0.35">
      <c r="A5" s="50" t="s">
        <v>324</v>
      </c>
      <c r="B5" s="49">
        <v>0</v>
      </c>
      <c r="C5" s="49">
        <v>0</v>
      </c>
      <c r="D5" s="49">
        <v>0</v>
      </c>
      <c r="E5" s="49">
        <v>0</v>
      </c>
      <c r="F5" s="49">
        <v>2</v>
      </c>
      <c r="G5" s="49">
        <v>4</v>
      </c>
      <c r="H5" s="49">
        <v>1</v>
      </c>
      <c r="I5" s="49">
        <v>0</v>
      </c>
      <c r="J5" s="49">
        <v>1</v>
      </c>
      <c r="K5" s="49">
        <v>3</v>
      </c>
      <c r="L5" s="49">
        <v>0</v>
      </c>
      <c r="M5" s="49">
        <v>0</v>
      </c>
      <c r="N5" s="49">
        <v>0</v>
      </c>
      <c r="O5" s="49">
        <v>0</v>
      </c>
      <c r="P5" s="49">
        <v>2</v>
      </c>
      <c r="Q5" s="49">
        <v>4</v>
      </c>
      <c r="R5" s="49">
        <v>1</v>
      </c>
      <c r="S5" s="49">
        <v>0</v>
      </c>
      <c r="T5" s="49">
        <v>1</v>
      </c>
      <c r="U5" s="49">
        <v>3</v>
      </c>
    </row>
    <row r="6" spans="1:21" ht="16.5" x14ac:dyDescent="0.35">
      <c r="A6" s="50" t="s">
        <v>332</v>
      </c>
      <c r="B6" s="49">
        <v>0</v>
      </c>
      <c r="C6" s="49">
        <v>0</v>
      </c>
      <c r="D6" s="49">
        <v>0</v>
      </c>
      <c r="E6" s="49">
        <v>1</v>
      </c>
      <c r="F6" s="49">
        <v>13</v>
      </c>
      <c r="G6" s="49">
        <v>2</v>
      </c>
      <c r="H6" s="49">
        <v>4</v>
      </c>
      <c r="I6" s="49">
        <v>0</v>
      </c>
      <c r="J6" s="49">
        <v>2</v>
      </c>
      <c r="K6" s="49">
        <v>1</v>
      </c>
      <c r="L6" s="49">
        <v>0</v>
      </c>
      <c r="M6" s="49">
        <v>0</v>
      </c>
      <c r="N6" s="49">
        <v>0</v>
      </c>
      <c r="O6" s="49">
        <v>1</v>
      </c>
      <c r="P6" s="49">
        <v>9</v>
      </c>
      <c r="Q6" s="49">
        <v>1</v>
      </c>
      <c r="R6" s="49">
        <v>2</v>
      </c>
      <c r="S6" s="49">
        <v>0</v>
      </c>
      <c r="T6" s="49">
        <v>1</v>
      </c>
      <c r="U6" s="49">
        <v>0</v>
      </c>
    </row>
    <row r="7" spans="1:21" x14ac:dyDescent="0.35">
      <c r="A7" s="50" t="s">
        <v>325</v>
      </c>
      <c r="B7" s="49">
        <v>0</v>
      </c>
      <c r="C7" s="49">
        <v>0</v>
      </c>
      <c r="D7" s="49">
        <v>0</v>
      </c>
      <c r="E7" s="49">
        <v>1</v>
      </c>
      <c r="F7" s="49">
        <v>1</v>
      </c>
      <c r="G7" s="49">
        <v>0</v>
      </c>
      <c r="H7" s="49">
        <v>0</v>
      </c>
      <c r="I7" s="49">
        <v>0</v>
      </c>
      <c r="J7" s="49">
        <v>0</v>
      </c>
      <c r="K7" s="49">
        <v>0</v>
      </c>
      <c r="L7" s="49">
        <v>0</v>
      </c>
      <c r="M7" s="49">
        <v>0</v>
      </c>
      <c r="N7" s="49">
        <v>0</v>
      </c>
      <c r="O7" s="49">
        <v>0</v>
      </c>
      <c r="P7" s="49">
        <v>0</v>
      </c>
      <c r="Q7" s="49">
        <v>0</v>
      </c>
      <c r="R7" s="49">
        <v>0</v>
      </c>
      <c r="S7" s="49">
        <v>0</v>
      </c>
      <c r="T7" s="49">
        <v>0</v>
      </c>
      <c r="U7" s="49">
        <v>0</v>
      </c>
    </row>
    <row r="8" spans="1:21" ht="16.5" x14ac:dyDescent="0.35">
      <c r="A8" s="50" t="s">
        <v>334</v>
      </c>
      <c r="B8" s="49">
        <v>0</v>
      </c>
      <c r="C8" s="49">
        <v>0</v>
      </c>
      <c r="D8" s="49">
        <v>0</v>
      </c>
      <c r="E8" s="49">
        <v>0</v>
      </c>
      <c r="F8" s="49">
        <v>1</v>
      </c>
      <c r="G8" s="49">
        <v>0</v>
      </c>
      <c r="H8" s="49">
        <v>3</v>
      </c>
      <c r="I8" s="49">
        <v>2</v>
      </c>
      <c r="J8" s="49">
        <v>3</v>
      </c>
      <c r="K8" s="49">
        <v>1</v>
      </c>
      <c r="L8" s="49">
        <v>0</v>
      </c>
      <c r="M8" s="49">
        <v>0</v>
      </c>
      <c r="N8" s="49">
        <v>0</v>
      </c>
      <c r="O8" s="49">
        <v>0</v>
      </c>
      <c r="P8" s="49">
        <v>0</v>
      </c>
      <c r="Q8" s="49">
        <v>0</v>
      </c>
      <c r="R8" s="49">
        <v>1</v>
      </c>
      <c r="S8" s="49">
        <v>2</v>
      </c>
      <c r="T8" s="49">
        <v>3</v>
      </c>
      <c r="U8" s="49">
        <v>0</v>
      </c>
    </row>
    <row r="9" spans="1:21" ht="16.5" x14ac:dyDescent="0.35">
      <c r="A9" s="50" t="s">
        <v>339</v>
      </c>
      <c r="B9" s="49">
        <v>0</v>
      </c>
      <c r="C9" s="49">
        <v>0</v>
      </c>
      <c r="D9" s="49">
        <v>0</v>
      </c>
      <c r="E9" s="49">
        <v>0</v>
      </c>
      <c r="F9" s="49">
        <v>0</v>
      </c>
      <c r="G9" s="49">
        <v>0</v>
      </c>
      <c r="H9" s="49">
        <v>0</v>
      </c>
      <c r="I9" s="49">
        <v>1</v>
      </c>
      <c r="J9" s="49">
        <v>2</v>
      </c>
      <c r="K9" s="49">
        <v>0</v>
      </c>
      <c r="L9" s="49">
        <v>0</v>
      </c>
      <c r="M9" s="49">
        <v>0</v>
      </c>
      <c r="N9" s="49">
        <v>0</v>
      </c>
      <c r="O9" s="49">
        <v>0</v>
      </c>
      <c r="P9" s="49">
        <v>0</v>
      </c>
      <c r="Q9" s="49">
        <v>0</v>
      </c>
      <c r="R9" s="49">
        <v>0</v>
      </c>
      <c r="S9" s="49">
        <v>0</v>
      </c>
      <c r="T9" s="49">
        <v>2</v>
      </c>
      <c r="U9" s="49">
        <v>0</v>
      </c>
    </row>
    <row r="10" spans="1:21" x14ac:dyDescent="0.35">
      <c r="A10" s="50" t="s">
        <v>326</v>
      </c>
      <c r="B10" s="49">
        <v>4</v>
      </c>
      <c r="C10" s="49">
        <v>0</v>
      </c>
      <c r="D10" s="49">
        <v>0</v>
      </c>
      <c r="E10" s="49">
        <v>0</v>
      </c>
      <c r="F10" s="49">
        <v>0</v>
      </c>
      <c r="G10" s="49">
        <v>1</v>
      </c>
      <c r="H10" s="49">
        <v>1</v>
      </c>
      <c r="I10" s="49">
        <v>1</v>
      </c>
      <c r="J10" s="49">
        <v>0</v>
      </c>
      <c r="K10" s="49">
        <v>0</v>
      </c>
      <c r="L10" s="49">
        <v>0</v>
      </c>
      <c r="M10" s="49">
        <v>0</v>
      </c>
      <c r="N10" s="49">
        <v>0</v>
      </c>
      <c r="O10" s="49">
        <v>0</v>
      </c>
      <c r="P10" s="49">
        <v>0</v>
      </c>
      <c r="Q10" s="49">
        <v>0</v>
      </c>
      <c r="R10" s="49">
        <v>0</v>
      </c>
      <c r="S10" s="49">
        <v>0</v>
      </c>
      <c r="T10" s="49">
        <v>0</v>
      </c>
      <c r="U10" s="49">
        <v>0</v>
      </c>
    </row>
    <row r="11" spans="1:21" ht="16.5" x14ac:dyDescent="0.35">
      <c r="A11" s="50" t="s">
        <v>346</v>
      </c>
      <c r="B11" s="49">
        <v>0</v>
      </c>
      <c r="C11" s="49">
        <v>0</v>
      </c>
      <c r="D11" s="49">
        <v>0</v>
      </c>
      <c r="E11" s="49">
        <v>0</v>
      </c>
      <c r="F11" s="49">
        <v>1</v>
      </c>
      <c r="G11" s="49">
        <v>1</v>
      </c>
      <c r="H11" s="49">
        <v>4</v>
      </c>
      <c r="I11" s="49">
        <v>2</v>
      </c>
      <c r="J11" s="49">
        <v>3</v>
      </c>
      <c r="K11" s="49">
        <v>1</v>
      </c>
      <c r="L11" s="49">
        <v>0</v>
      </c>
      <c r="M11" s="49">
        <v>0</v>
      </c>
      <c r="N11" s="49">
        <v>0</v>
      </c>
      <c r="O11" s="49">
        <v>0</v>
      </c>
      <c r="P11" s="49">
        <v>0</v>
      </c>
      <c r="Q11" s="49">
        <v>1</v>
      </c>
      <c r="R11" s="49">
        <v>1</v>
      </c>
      <c r="S11" s="49">
        <v>1</v>
      </c>
      <c r="T11" s="49">
        <v>1</v>
      </c>
      <c r="U11" s="49">
        <v>1</v>
      </c>
    </row>
    <row r="12" spans="1:21" ht="16.5" x14ac:dyDescent="0.35">
      <c r="A12" s="50" t="s">
        <v>348</v>
      </c>
      <c r="B12" s="49">
        <v>1</v>
      </c>
      <c r="C12" s="49">
        <v>0</v>
      </c>
      <c r="D12" s="49">
        <v>0</v>
      </c>
      <c r="E12" s="49">
        <v>0</v>
      </c>
      <c r="F12" s="49">
        <v>0</v>
      </c>
      <c r="G12" s="49">
        <v>0</v>
      </c>
      <c r="H12" s="49">
        <v>1</v>
      </c>
      <c r="I12" s="49">
        <v>0</v>
      </c>
      <c r="J12" s="49">
        <v>1</v>
      </c>
      <c r="K12" s="49">
        <v>0</v>
      </c>
      <c r="L12" s="49">
        <v>1</v>
      </c>
      <c r="M12" s="49">
        <v>0</v>
      </c>
      <c r="N12" s="49">
        <v>0</v>
      </c>
      <c r="O12" s="49">
        <v>0</v>
      </c>
      <c r="P12" s="49">
        <v>0</v>
      </c>
      <c r="Q12" s="49">
        <v>0</v>
      </c>
      <c r="R12" s="49">
        <v>0</v>
      </c>
      <c r="S12" s="49">
        <v>0</v>
      </c>
      <c r="T12" s="49">
        <v>0</v>
      </c>
      <c r="U12" s="49">
        <v>0</v>
      </c>
    </row>
    <row r="13" spans="1:21" ht="16.5" x14ac:dyDescent="0.35">
      <c r="A13" s="50" t="s">
        <v>351</v>
      </c>
      <c r="B13" s="49">
        <v>0</v>
      </c>
      <c r="C13" s="49">
        <v>0</v>
      </c>
      <c r="D13" s="49">
        <v>0</v>
      </c>
      <c r="E13" s="49">
        <v>0</v>
      </c>
      <c r="F13" s="49">
        <v>0</v>
      </c>
      <c r="G13" s="49">
        <v>0</v>
      </c>
      <c r="H13" s="49">
        <v>0</v>
      </c>
      <c r="I13" s="49">
        <v>1</v>
      </c>
      <c r="J13" s="49">
        <v>2</v>
      </c>
      <c r="K13" s="49">
        <v>0</v>
      </c>
      <c r="L13" s="49">
        <v>0</v>
      </c>
      <c r="M13" s="49">
        <v>0</v>
      </c>
      <c r="N13" s="49">
        <v>0</v>
      </c>
      <c r="O13" s="49">
        <v>0</v>
      </c>
      <c r="P13" s="49">
        <v>0</v>
      </c>
      <c r="Q13" s="49">
        <v>0</v>
      </c>
      <c r="R13" s="49">
        <v>0</v>
      </c>
      <c r="S13" s="49">
        <v>1</v>
      </c>
      <c r="T13" s="49">
        <v>2</v>
      </c>
      <c r="U13" s="49">
        <v>0</v>
      </c>
    </row>
    <row r="14" spans="1:21" ht="16.5" x14ac:dyDescent="0.35">
      <c r="A14" s="50" t="s">
        <v>358</v>
      </c>
      <c r="B14" s="49">
        <v>0</v>
      </c>
      <c r="C14" s="49">
        <v>3</v>
      </c>
      <c r="D14" s="49">
        <v>7</v>
      </c>
      <c r="E14" s="49">
        <v>4</v>
      </c>
      <c r="F14" s="49">
        <v>1</v>
      </c>
      <c r="G14" s="49">
        <v>1</v>
      </c>
      <c r="H14" s="49">
        <v>5</v>
      </c>
      <c r="I14" s="49">
        <v>3</v>
      </c>
      <c r="J14" s="49">
        <v>4</v>
      </c>
      <c r="K14" s="49">
        <v>3</v>
      </c>
      <c r="L14" s="49">
        <v>0</v>
      </c>
      <c r="M14" s="49">
        <v>0</v>
      </c>
      <c r="N14" s="49">
        <v>2</v>
      </c>
      <c r="O14" s="49">
        <v>0</v>
      </c>
      <c r="P14" s="49">
        <v>0</v>
      </c>
      <c r="Q14" s="49">
        <v>0</v>
      </c>
      <c r="R14" s="49">
        <v>2</v>
      </c>
      <c r="S14" s="49">
        <v>2</v>
      </c>
      <c r="T14" s="49">
        <v>2</v>
      </c>
      <c r="U14" s="49">
        <v>2</v>
      </c>
    </row>
    <row r="15" spans="1:21" x14ac:dyDescent="0.35">
      <c r="A15" s="50" t="s">
        <v>327</v>
      </c>
      <c r="B15" s="49">
        <v>0</v>
      </c>
      <c r="C15" s="49">
        <v>0</v>
      </c>
      <c r="D15" s="49">
        <v>1</v>
      </c>
      <c r="E15" s="49">
        <v>0</v>
      </c>
      <c r="F15" s="49">
        <v>0</v>
      </c>
      <c r="G15" s="49">
        <v>0</v>
      </c>
      <c r="H15" s="49">
        <v>0</v>
      </c>
      <c r="I15" s="49">
        <v>0</v>
      </c>
      <c r="J15" s="49">
        <v>0</v>
      </c>
      <c r="K15" s="49">
        <v>0</v>
      </c>
      <c r="L15" s="49">
        <v>0</v>
      </c>
      <c r="M15" s="49">
        <v>0</v>
      </c>
      <c r="N15" s="49">
        <v>1</v>
      </c>
      <c r="O15" s="49">
        <v>0</v>
      </c>
      <c r="P15" s="49">
        <v>0</v>
      </c>
      <c r="Q15" s="49">
        <v>0</v>
      </c>
      <c r="R15" s="49">
        <v>0</v>
      </c>
      <c r="S15" s="49">
        <v>0</v>
      </c>
      <c r="T15" s="49">
        <v>0</v>
      </c>
      <c r="U15" s="49">
        <v>0</v>
      </c>
    </row>
    <row r="16" spans="1:21" ht="16.5" x14ac:dyDescent="0.35">
      <c r="A16" s="50" t="s">
        <v>361</v>
      </c>
      <c r="B16" s="49">
        <v>0</v>
      </c>
      <c r="C16" s="49">
        <v>0</v>
      </c>
      <c r="D16" s="49">
        <v>0</v>
      </c>
      <c r="E16" s="49">
        <v>0</v>
      </c>
      <c r="F16" s="49">
        <v>0</v>
      </c>
      <c r="G16" s="49">
        <v>0</v>
      </c>
      <c r="H16" s="49">
        <v>1</v>
      </c>
      <c r="I16" s="49">
        <v>1</v>
      </c>
      <c r="J16" s="49">
        <v>1</v>
      </c>
      <c r="K16" s="49">
        <v>0</v>
      </c>
      <c r="L16" s="49">
        <v>0</v>
      </c>
      <c r="M16" s="49">
        <v>0</v>
      </c>
      <c r="N16" s="49">
        <v>0</v>
      </c>
      <c r="O16" s="49">
        <v>0</v>
      </c>
      <c r="P16" s="49">
        <v>0</v>
      </c>
      <c r="Q16" s="49">
        <v>0</v>
      </c>
      <c r="R16" s="49">
        <v>0</v>
      </c>
      <c r="S16" s="49">
        <v>0</v>
      </c>
      <c r="T16" s="49">
        <v>0</v>
      </c>
      <c r="U16" s="49">
        <v>0</v>
      </c>
    </row>
    <row r="17" spans="1:21" x14ac:dyDescent="0.35">
      <c r="A17" s="50" t="s">
        <v>328</v>
      </c>
      <c r="B17" s="49">
        <v>2</v>
      </c>
      <c r="C17" s="49">
        <v>2</v>
      </c>
      <c r="D17" s="49">
        <v>1</v>
      </c>
      <c r="E17" s="49">
        <v>1</v>
      </c>
      <c r="F17" s="49">
        <v>1</v>
      </c>
      <c r="G17" s="49">
        <v>4</v>
      </c>
      <c r="H17" s="49">
        <v>1</v>
      </c>
      <c r="I17" s="49">
        <v>1</v>
      </c>
      <c r="J17" s="49">
        <v>1</v>
      </c>
      <c r="K17" s="49">
        <v>1</v>
      </c>
      <c r="L17" s="49">
        <v>1</v>
      </c>
      <c r="M17" s="49">
        <v>1</v>
      </c>
      <c r="N17" s="49">
        <v>0</v>
      </c>
      <c r="O17" s="49">
        <v>0</v>
      </c>
      <c r="P17" s="49">
        <v>0</v>
      </c>
      <c r="Q17" s="49">
        <v>1</v>
      </c>
      <c r="R17" s="49">
        <v>0</v>
      </c>
      <c r="S17" s="49">
        <v>0</v>
      </c>
      <c r="T17" s="49">
        <v>1</v>
      </c>
      <c r="U17" s="49">
        <v>1</v>
      </c>
    </row>
    <row r="18" spans="1:21" ht="16.5" x14ac:dyDescent="0.35">
      <c r="A18" s="50" t="s">
        <v>365</v>
      </c>
      <c r="B18" s="49">
        <v>4</v>
      </c>
      <c r="C18" s="49">
        <v>8</v>
      </c>
      <c r="D18" s="49">
        <v>9</v>
      </c>
      <c r="E18" s="49">
        <v>10</v>
      </c>
      <c r="F18" s="49">
        <v>8</v>
      </c>
      <c r="G18" s="49">
        <v>5</v>
      </c>
      <c r="H18" s="49">
        <v>6</v>
      </c>
      <c r="I18" s="49">
        <v>6</v>
      </c>
      <c r="J18" s="49">
        <v>7</v>
      </c>
      <c r="K18" s="49">
        <v>5</v>
      </c>
      <c r="L18" s="49">
        <v>4</v>
      </c>
      <c r="M18" s="49">
        <v>8</v>
      </c>
      <c r="N18" s="49">
        <v>9</v>
      </c>
      <c r="O18" s="49">
        <v>9</v>
      </c>
      <c r="P18" s="49">
        <v>7</v>
      </c>
      <c r="Q18" s="49">
        <v>5</v>
      </c>
      <c r="R18" s="49">
        <v>4</v>
      </c>
      <c r="S18" s="49">
        <v>5</v>
      </c>
      <c r="T18" s="49">
        <v>7</v>
      </c>
      <c r="U18" s="49">
        <v>5</v>
      </c>
    </row>
    <row r="19" spans="1:21" x14ac:dyDescent="0.35">
      <c r="A19" s="54" t="s">
        <v>277</v>
      </c>
      <c r="B19" s="49">
        <v>11</v>
      </c>
      <c r="C19" s="49">
        <v>13</v>
      </c>
      <c r="D19" s="49">
        <v>17</v>
      </c>
      <c r="E19" s="49">
        <v>17</v>
      </c>
      <c r="F19" s="49">
        <v>23</v>
      </c>
      <c r="G19" s="49">
        <v>18</v>
      </c>
      <c r="H19" s="49">
        <v>19</v>
      </c>
      <c r="I19" s="49">
        <v>10</v>
      </c>
      <c r="J19" s="49">
        <v>19</v>
      </c>
      <c r="K19" s="49">
        <v>15</v>
      </c>
      <c r="L19" s="49">
        <v>6</v>
      </c>
      <c r="M19" s="49">
        <v>8</v>
      </c>
      <c r="N19" s="49">
        <v>11</v>
      </c>
      <c r="O19" s="49">
        <v>10</v>
      </c>
      <c r="P19" s="49">
        <v>16</v>
      </c>
      <c r="Q19" s="49">
        <v>7</v>
      </c>
      <c r="R19" s="49">
        <v>11</v>
      </c>
      <c r="S19" s="49">
        <v>9</v>
      </c>
      <c r="T19" s="49">
        <v>14</v>
      </c>
      <c r="U19" s="49">
        <v>12</v>
      </c>
    </row>
    <row r="21" spans="1:21" x14ac:dyDescent="0.35">
      <c r="A21" s="51" t="s">
        <v>330</v>
      </c>
    </row>
    <row r="22" spans="1:21" x14ac:dyDescent="0.35">
      <c r="A22" s="51" t="s">
        <v>331</v>
      </c>
    </row>
    <row r="23" spans="1:21" x14ac:dyDescent="0.35">
      <c r="A23" s="51" t="s">
        <v>333</v>
      </c>
    </row>
    <row r="24" spans="1:21" x14ac:dyDescent="0.35">
      <c r="A24" s="51" t="s">
        <v>335</v>
      </c>
    </row>
    <row r="25" spans="1:21" x14ac:dyDescent="0.35">
      <c r="A25" s="51" t="s">
        <v>336</v>
      </c>
    </row>
    <row r="26" spans="1:21" x14ac:dyDescent="0.35">
      <c r="A26" s="51" t="s">
        <v>337</v>
      </c>
    </row>
    <row r="27" spans="1:21" x14ac:dyDescent="0.35">
      <c r="A27" s="51" t="s">
        <v>338</v>
      </c>
    </row>
    <row r="28" spans="1:21" x14ac:dyDescent="0.35">
      <c r="A28" s="51" t="s">
        <v>340</v>
      </c>
    </row>
    <row r="29" spans="1:21" x14ac:dyDescent="0.35">
      <c r="A29" s="51" t="s">
        <v>341</v>
      </c>
    </row>
    <row r="30" spans="1:21" x14ac:dyDescent="0.35">
      <c r="A30" s="51" t="s">
        <v>342</v>
      </c>
    </row>
    <row r="31" spans="1:21" x14ac:dyDescent="0.35">
      <c r="A31" s="51" t="s">
        <v>343</v>
      </c>
    </row>
    <row r="32" spans="1:21" x14ac:dyDescent="0.35">
      <c r="A32" s="51" t="s">
        <v>344</v>
      </c>
    </row>
    <row r="33" spans="1:1" ht="15" x14ac:dyDescent="0.35">
      <c r="A33" s="52" t="s">
        <v>345</v>
      </c>
    </row>
    <row r="34" spans="1:1" x14ac:dyDescent="0.35">
      <c r="A34" s="51" t="s">
        <v>347</v>
      </c>
    </row>
    <row r="35" spans="1:1" x14ac:dyDescent="0.35">
      <c r="A35" s="51" t="s">
        <v>349</v>
      </c>
    </row>
    <row r="36" spans="1:1" x14ac:dyDescent="0.35">
      <c r="A36" s="51" t="s">
        <v>350</v>
      </c>
    </row>
    <row r="37" spans="1:1" x14ac:dyDescent="0.35">
      <c r="A37" s="51" t="s">
        <v>352</v>
      </c>
    </row>
    <row r="38" spans="1:1" x14ac:dyDescent="0.35">
      <c r="A38" s="51" t="s">
        <v>353</v>
      </c>
    </row>
    <row r="39" spans="1:1" x14ac:dyDescent="0.35">
      <c r="A39" s="51" t="s">
        <v>354</v>
      </c>
    </row>
    <row r="40" spans="1:1" x14ac:dyDescent="0.35">
      <c r="A40" s="51" t="s">
        <v>355</v>
      </c>
    </row>
    <row r="41" spans="1:1" x14ac:dyDescent="0.35">
      <c r="A41" s="51" t="s">
        <v>356</v>
      </c>
    </row>
    <row r="42" spans="1:1" x14ac:dyDescent="0.35">
      <c r="A42" s="51" t="s">
        <v>357</v>
      </c>
    </row>
    <row r="43" spans="1:1" x14ac:dyDescent="0.35">
      <c r="A43" s="51" t="s">
        <v>359</v>
      </c>
    </row>
    <row r="44" spans="1:1" x14ac:dyDescent="0.35">
      <c r="A44" s="51" t="s">
        <v>360</v>
      </c>
    </row>
    <row r="45" spans="1:1" x14ac:dyDescent="0.35">
      <c r="A45" s="51" t="s">
        <v>362</v>
      </c>
    </row>
    <row r="46" spans="1:1" x14ac:dyDescent="0.35">
      <c r="A46" s="51" t="s">
        <v>363</v>
      </c>
    </row>
    <row r="47" spans="1:1" x14ac:dyDescent="0.35">
      <c r="A47" s="51" t="s">
        <v>364</v>
      </c>
    </row>
    <row r="48" spans="1:1" ht="15" x14ac:dyDescent="0.35">
      <c r="A48" s="52" t="s">
        <v>368</v>
      </c>
    </row>
    <row r="49" spans="1:1" x14ac:dyDescent="0.35">
      <c r="A49" s="51" t="s">
        <v>366</v>
      </c>
    </row>
    <row r="50" spans="1:1" ht="15" x14ac:dyDescent="0.35">
      <c r="A50" s="52" t="s">
        <v>367</v>
      </c>
    </row>
    <row r="51" spans="1:1" x14ac:dyDescent="0.35">
      <c r="A51" s="51" t="s">
        <v>369</v>
      </c>
    </row>
  </sheetData>
  <mergeCells count="2">
    <mergeCell ref="B3:K3"/>
    <mergeCell ref="L3:U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5"/>
  <sheetViews>
    <sheetView workbookViewId="0">
      <selection activeCell="D7" sqref="D7"/>
    </sheetView>
  </sheetViews>
  <sheetFormatPr defaultRowHeight="12.5" x14ac:dyDescent="0.25"/>
  <cols>
    <col min="1" max="1" width="53.453125" customWidth="1"/>
    <col min="2" max="4" width="9.08984375" style="23"/>
    <col min="7" max="8" width="9.08984375" style="23"/>
  </cols>
  <sheetData>
    <row r="1" spans="1:12" ht="14.5" x14ac:dyDescent="0.35">
      <c r="A1" s="25" t="s">
        <v>282</v>
      </c>
    </row>
    <row r="3" spans="1:12" ht="14.5" x14ac:dyDescent="0.35">
      <c r="A3" s="21"/>
      <c r="B3" s="22"/>
      <c r="C3" s="77" t="s">
        <v>283</v>
      </c>
      <c r="D3" s="77"/>
      <c r="E3" s="77"/>
      <c r="F3" s="77"/>
      <c r="G3" s="79" t="s">
        <v>284</v>
      </c>
      <c r="H3" s="79"/>
      <c r="I3" s="79"/>
      <c r="J3" s="79"/>
      <c r="K3" s="21"/>
      <c r="L3" s="21"/>
    </row>
    <row r="4" spans="1:12" ht="14.5" x14ac:dyDescent="0.35">
      <c r="A4" s="21"/>
      <c r="B4" s="22"/>
      <c r="C4" s="77" t="s">
        <v>280</v>
      </c>
      <c r="D4" s="77"/>
      <c r="E4" s="78" t="s">
        <v>281</v>
      </c>
      <c r="F4" s="78"/>
      <c r="G4" s="79" t="s">
        <v>280</v>
      </c>
      <c r="H4" s="79"/>
      <c r="I4" s="78" t="s">
        <v>281</v>
      </c>
      <c r="J4" s="78"/>
      <c r="K4" s="21"/>
      <c r="L4" s="21"/>
    </row>
    <row r="5" spans="1:12" ht="30" customHeight="1" x14ac:dyDescent="0.35">
      <c r="A5" s="20"/>
      <c r="B5" s="22"/>
      <c r="C5" s="30" t="s">
        <v>278</v>
      </c>
      <c r="D5" s="30" t="s">
        <v>279</v>
      </c>
      <c r="E5" s="30" t="s">
        <v>278</v>
      </c>
      <c r="F5" s="30" t="s">
        <v>279</v>
      </c>
      <c r="G5" s="30" t="s">
        <v>278</v>
      </c>
      <c r="H5" s="30" t="s">
        <v>279</v>
      </c>
      <c r="I5" s="30" t="s">
        <v>278</v>
      </c>
      <c r="J5" s="30" t="s">
        <v>279</v>
      </c>
      <c r="K5" s="21"/>
      <c r="L5" s="21"/>
    </row>
    <row r="6" spans="1:12" ht="14.5" x14ac:dyDescent="0.35">
      <c r="A6" s="26" t="s">
        <v>268</v>
      </c>
      <c r="B6" s="27">
        <v>2</v>
      </c>
      <c r="C6" s="31">
        <f>MIN('Table A-1'!$AP42:'Table A-1'!$AR42,'Table A-1'!$AT42:'Table A-1'!$AV42)/1000+MIN('Table A-1'!$AP44:'Table A-1'!$AR44,'Table A-1'!$AT44:'Table A-1'!$AV44)/1000</f>
        <v>-1.8449431562203182E-2</v>
      </c>
      <c r="D6" s="31">
        <f>MAX('Table A-1'!$AP42:'Table A-1'!$AR42,'Table A-1'!$AT42:'Table A-1'!$AV42)/1000+MAX('Table A-1'!$AP44:'Table A-1'!$AR44,'Table A-1'!$AT44:'Table A-1'!$AV44)/1000</f>
        <v>1.8600967176669314E-2</v>
      </c>
      <c r="E6" s="32">
        <f>C6*(Inflation!$B$17/Inflation!$B$2)</f>
        <v>-2.4494805521268252E-2</v>
      </c>
      <c r="F6" s="32">
        <f>D6*(Inflation!$B$17/Inflation!$B$2)</f>
        <v>2.469599521068384E-2</v>
      </c>
      <c r="G6" s="31">
        <f>MIN('Table A-1'!$AX42:'Table A-1'!$AZ42,'Table A-1'!$BB42:'Table A-1'!$BD42)/1000+MIN('Table A-1'!$AX44:'Table A-1'!$AZ44,'Table A-1'!$BB44:'Table A-1'!$BD44)/1000</f>
        <v>-2.1459512090226149E-2</v>
      </c>
      <c r="H6" s="31">
        <f>MAX('Table A-1'!$AX42:'Table A-1'!$AZ42,'Table A-1'!$BB42:'Table A-1'!$BD42)/1000+MAX('Table A-1'!$AX44:'Table A-1'!$AZ44,'Table A-1'!$BB44:'Table A-1'!$BD44)/1000</f>
        <v>8.7910196461940676E-3</v>
      </c>
      <c r="I6" s="32">
        <f>G6*(Inflation!$B$17/Inflation!$B$2)</f>
        <v>-2.8491207084573342E-2</v>
      </c>
      <c r="J6" s="32">
        <f>H6*(Inflation!$B$17/Inflation!$B$2)</f>
        <v>1.1671596267947969E-2</v>
      </c>
      <c r="K6" s="21"/>
      <c r="L6" s="21"/>
    </row>
    <row r="7" spans="1:12" ht="14.5" x14ac:dyDescent="0.35">
      <c r="A7" s="26" t="s">
        <v>269</v>
      </c>
      <c r="B7" s="27">
        <v>8</v>
      </c>
      <c r="C7" s="31">
        <f>MIN('Table A-1'!$AP8:'Table A-1'!$AR8,'Table A-1'!$AT8:'Table A-1'!$AV8)/1000+MIN('Table A-1'!$AP9:'Table A-1'!$AR9,'Table A-1'!$AT9:'Table A-1'!$AV9)/1000+MIN('Table A-1'!$AP10:'Table A-1'!$AR10,'Table A-1'!$AT10:'Table A-1'!$AV10)/1000+MIN('Table A-1'!$AP11:'Table A-1'!$AR11,'Table A-1'!$AT11:'Table A-1'!$AV11)/1000+MIN('Table A-1'!$AP12:'Table A-1'!$AR12,'Table A-1'!$AT12:'Table A-1'!$AV12)/1000+MIN('Table A-1'!$AP13:'Table A-1'!$AR13,'Table A-1'!$AT13:'Table A-1'!$AV13)/1000+MIN('Table A-1'!$AP14:'Table A-1'!$AR14,'Table A-1'!$AT14:'Table A-1'!$AV14)/1000+MIN('Table A-1'!$AP15:'Table A-1'!$AR15,'Table A-1'!$AT15:'Table A-1'!$AV15)/1000</f>
        <v>4.1163169798356698</v>
      </c>
      <c r="D7" s="31">
        <f>MAX('Table A-1'!$AP8:'Table A-1'!$AR8,'Table A-1'!$AT8:'Table A-1'!$AV8)/1000+MAX('Table A-1'!$AP9:'Table A-1'!$AR9,'Table A-1'!$AT9:'Table A-1'!$AV9)/1000+MAX('Table A-1'!$AP10:'Table A-1'!$AR10,'Table A-1'!$AT10:'Table A-1'!$AV10)/1000+MAX('Table A-1'!$AP11:'Table A-1'!$AR11,'Table A-1'!$AT11:'Table A-1'!$AV11)/1000+MAX('Table A-1'!$AP12:'Table A-1'!$AR12,'Table A-1'!$AT12:'Table A-1'!$AV12)/1000+MAX('Table A-1'!$AP13:'Table A-1'!$AR13,'Table A-1'!$AT13:'Table A-1'!$AV13)/1000+MAX('Table A-1'!$AP14:'Table A-1'!$AR14,'Table A-1'!$AT14:'Table A-1'!$AV14)/1000+MAX('Table A-1'!$AP15:'Table A-1'!$AR15,'Table A-1'!$AT15:'Table A-1'!$AV15)/1000</f>
        <v>6.1637392378971088</v>
      </c>
      <c r="E7" s="31">
        <f>C7*(Inflation!$B$17/Inflation!$B$2)</f>
        <v>5.4651214345017127</v>
      </c>
      <c r="F7" s="31">
        <f>D7*(Inflation!$B$17/Inflation!$B$2)</f>
        <v>8.1834279504528151</v>
      </c>
      <c r="G7" s="31">
        <f>MIN('Table A-1'!$AX8:'Table A-1'!$AZ8,'Table A-1'!$BB8:'Table A-1'!$BD8)/1000+MIN('Table A-1'!$AX9:'Table A-1'!$AZ9,'Table A-1'!$BB9:'Table A-1'!$BD9)/1000+MIN('Table A-1'!$AX10:'Table A-1'!$AZ10,'Table A-1'!$BB10:'Table A-1'!$BD10)/1000+MIN('Table A-1'!$AX11:'Table A-1'!$AZ11,'Table A-1'!$BB11:'Table A-1'!$BD11)/1000+MIN('Table A-1'!$AX12:'Table A-1'!$AZ12,'Table A-1'!$BB12:'Table A-1'!$BD12)/1000+MIN('Table A-1'!$AX13:'Table A-1'!$AZ13,'Table A-1'!$BB13:'Table A-1'!$BD13)/1000+MIN('Table A-1'!$AX14:'Table A-1'!$AZ14,'Table A-1'!$BB14:'Table A-1'!$BD14)/1000+MIN('Table A-1'!$AX15:'Table A-1'!$AZ15,'Table A-1'!$BB15:'Table A-1'!$BD15)/1000</f>
        <v>1.0998926891181326</v>
      </c>
      <c r="H7" s="31">
        <f>MAX('Table A-1'!$AX8:'Table A-1'!$AZ8,'Table A-1'!$BB8:'Table A-1'!$BD8)/1000+MAX('Table A-1'!$AX9:'Table A-1'!$AZ9,'Table A-1'!$BB9:'Table A-1'!$BD9)/1000+MAX('Table A-1'!$AX10:'Table A-1'!$AZ10,'Table A-1'!$BB10:'Table A-1'!$BD10)/1000+MAX('Table A-1'!$AX11:'Table A-1'!$AZ11,'Table A-1'!$BB11:'Table A-1'!$BD11)/1000+MAX('Table A-1'!$AX12:'Table A-1'!$AZ12,'Table A-1'!$BB12:'Table A-1'!$BD12)/1000+MAX('Table A-1'!$AX13:'Table A-1'!$AZ13,'Table A-1'!$BB13:'Table A-1'!$BD13)/1000+MAX('Table A-1'!$AX14:'Table A-1'!$AZ14,'Table A-1'!$BB14:'Table A-1'!$BD14)/1000+MAX('Table A-1'!$AX15:'Table A-1'!$AZ15,'Table A-1'!$BB15:'Table A-1'!$BD15)/1000</f>
        <v>1.3048709597381407</v>
      </c>
      <c r="I7" s="32">
        <f>G7*(Inflation!$B$17/Inflation!$B$2)</f>
        <v>1.4602974310280659</v>
      </c>
      <c r="J7" s="32">
        <f>H7*(Inflation!$B$17/Inflation!$B$2)</f>
        <v>1.7324414728645183</v>
      </c>
      <c r="K7" s="21"/>
      <c r="L7" s="21"/>
    </row>
    <row r="8" spans="1:12" ht="14.5" x14ac:dyDescent="0.35">
      <c r="A8" s="26" t="s">
        <v>270</v>
      </c>
      <c r="B8" s="27">
        <v>1</v>
      </c>
      <c r="C8" s="31">
        <f>MIN('Table A-1'!$AP33:'Table A-1'!$AR33,'Table A-1'!$AT33:'Table A-1'!$AV33)/1000</f>
        <v>-1.4310756596025865E-2</v>
      </c>
      <c r="D8" s="31">
        <f>MAX('Table A-1'!$AP33:'Table A-1'!$AR33,'Table A-1'!$AT33:'Table A-1'!$AV33)/1000</f>
        <v>-3.7659885779015435E-3</v>
      </c>
      <c r="E8" s="31">
        <f>C8*(Inflation!$B$17/Inflation!$B$2)</f>
        <v>-1.9E-2</v>
      </c>
      <c r="F8" s="31">
        <f>D8*(Inflation!$B$17/Inflation!$B$2)</f>
        <v>-5.0000000000000001E-3</v>
      </c>
      <c r="G8" s="31">
        <f>MIN('Table A-1'!$AX33:'Table A-1'!$AZ33,'Table A-1'!$BB33:'Table A-1'!$BD33)/1000</f>
        <v>-6.0255817246424696E-3</v>
      </c>
      <c r="H8" s="31">
        <f>MAX('Table A-1'!$AX33:'Table A-1'!$AZ33,'Table A-1'!$BB33:'Table A-1'!$BD33)/1000</f>
        <v>-1.5063954311606174E-3</v>
      </c>
      <c r="I8" s="32">
        <f>G8*(Inflation!$B$17/Inflation!$B$2)</f>
        <v>-8.0000000000000002E-3</v>
      </c>
      <c r="J8" s="32">
        <f>H8*(Inflation!$B$17/Inflation!$B$2)</f>
        <v>-2E-3</v>
      </c>
      <c r="K8" s="21"/>
      <c r="L8" s="21"/>
    </row>
    <row r="9" spans="1:12" ht="14.5" x14ac:dyDescent="0.35">
      <c r="A9" s="26" t="s">
        <v>271</v>
      </c>
      <c r="B9" s="27">
        <v>1</v>
      </c>
      <c r="C9" s="31">
        <f>MIN('Table A-1'!$AP46:'Table A-1'!$AR46,'Table A-1'!$AT46:'Table A-1'!$AV46)/1000</f>
        <v>8.0667690000000014E-2</v>
      </c>
      <c r="D9" s="31">
        <f>MAX('Table A-1'!$AP46:'Table A-1'!$AR46,'Table A-1'!$AT46:'Table A-1'!$AV46)/1000</f>
        <v>8.3061389999999999E-2</v>
      </c>
      <c r="E9" s="31">
        <f>C9*(Inflation!$B$17/Inflation!$B$2)</f>
        <v>0.107100285</v>
      </c>
      <c r="F9" s="31">
        <f>D9*(Inflation!$B$17/Inflation!$B$2)</f>
        <v>0.11027833499999999</v>
      </c>
      <c r="G9" s="31">
        <f>MIN('Table A-1'!$AX46:'Table A-1'!$AZ46,'Table A-1'!$BB46:'Table A-1'!$BD46)/1000</f>
        <v>1.6755900000000001E-2</v>
      </c>
      <c r="H9" s="31">
        <f>MAX('Table A-1'!$AX46:'Table A-1'!$AZ46,'Table A-1'!$BB46:'Table A-1'!$BD46)/1000</f>
        <v>1.8750650000000001E-2</v>
      </c>
      <c r="I9" s="32">
        <f>G9*(Inflation!$B$17/Inflation!$B$2)</f>
        <v>2.2246349999999998E-2</v>
      </c>
      <c r="J9" s="32">
        <f>H9*(Inflation!$B$17/Inflation!$B$2)</f>
        <v>2.4894724999999999E-2</v>
      </c>
      <c r="K9" s="21"/>
      <c r="L9" s="21"/>
    </row>
    <row r="10" spans="1:12" ht="14.5" x14ac:dyDescent="0.35">
      <c r="A10" s="26" t="s">
        <v>272</v>
      </c>
      <c r="B10" s="27">
        <v>1</v>
      </c>
      <c r="C10" s="31">
        <f>MIN('Table A-1'!$AP55:'Table A-1'!$AR55,'Table A-1'!$AT55:'Table A-1'!$AV55)/1000</f>
        <v>9.2590481825382445E-2</v>
      </c>
      <c r="D10" s="31">
        <f>MAX('Table A-1'!$AP55:'Table A-1'!$AR55,'Table A-1'!$AT55:'Table A-1'!$AV55)/1000</f>
        <v>0.24761862409222343</v>
      </c>
      <c r="E10" s="31">
        <f>C10*(Inflation!$B$17/Inflation!$B$2)</f>
        <v>0.12292984950710475</v>
      </c>
      <c r="F10" s="31">
        <f>D10*(Inflation!$B$17/Inflation!$B$2)</f>
        <v>0.32875647253051371</v>
      </c>
      <c r="G10" s="31">
        <f>MIN('Table A-1'!$AX55:'Table A-1'!$AZ55,'Table A-1'!$BB55:'Table A-1'!$BD55)/1000</f>
        <v>4.8503402074645242E-2</v>
      </c>
      <c r="H10" s="31">
        <f>MAX('Table A-1'!$AX55:'Table A-1'!$AZ55,'Table A-1'!$BB55:'Table A-1'!$BD55)/1000</f>
        <v>0.26475090896945291</v>
      </c>
      <c r="I10" s="32">
        <f>G10*(Inflation!$B$17/Inflation!$B$2)</f>
        <v>6.4396639914494846E-2</v>
      </c>
      <c r="J10" s="32">
        <f>H10*(Inflation!$B$17/Inflation!$B$2)</f>
        <v>0.35150253843437762</v>
      </c>
      <c r="K10" s="21"/>
      <c r="L10" s="21"/>
    </row>
    <row r="11" spans="1:12" ht="14.5" x14ac:dyDescent="0.35">
      <c r="A11" s="26" t="s">
        <v>273</v>
      </c>
      <c r="B11" s="27">
        <v>1</v>
      </c>
      <c r="C11" s="31">
        <f>MIN('Table A-1'!$AP35:'Table A-1'!$AR35,'Table A-1'!$AT35:'Table A-1'!$AV35)/1000</f>
        <v>0.1667611</v>
      </c>
      <c r="D11" s="31">
        <f>MAX('Table A-1'!$AP35:'Table A-1'!$AR35,'Table A-1'!$AT35:'Table A-1'!$AV35)/1000</f>
        <v>0.32155370000000005</v>
      </c>
      <c r="E11" s="31">
        <f>C11*(Inflation!$B$17/Inflation!$B$2)</f>
        <v>0.22140414999999997</v>
      </c>
      <c r="F11" s="31">
        <f>D11*(Inflation!$B$17/Inflation!$B$2)</f>
        <v>0.42691805000000005</v>
      </c>
      <c r="G11" s="31">
        <f>MIN('Table A-1'!$AX35:'Table A-1'!$AZ35,'Table A-1'!$BB35:'Table A-1'!$BD35)/1000</f>
        <v>8.7769E-2</v>
      </c>
      <c r="H11" s="31">
        <f>MAX('Table A-1'!$AX35:'Table A-1'!$AZ35,'Table A-1'!$BB35:'Table A-1'!$BD35)/1000</f>
        <v>0.22261410000000001</v>
      </c>
      <c r="I11" s="32">
        <f>G11*(Inflation!$B$17/Inflation!$B$2)</f>
        <v>0.11652849999999999</v>
      </c>
      <c r="J11" s="32">
        <f>H11*(Inflation!$B$17/Inflation!$B$2)</f>
        <v>0.29555864999999998</v>
      </c>
      <c r="K11" s="21"/>
      <c r="L11" s="21"/>
    </row>
    <row r="12" spans="1:12" ht="14.5" x14ac:dyDescent="0.35">
      <c r="A12" s="26" t="s">
        <v>274</v>
      </c>
      <c r="B12" s="27">
        <v>2</v>
      </c>
      <c r="C12" s="31">
        <f>MIN('Table A-1'!$AP36:'Table A-1'!$AR36,'Table A-1'!$AT36:'Table A-1'!$AV36)/1000+MIN('Table A-1'!$AP37:'Table A-1'!$AR37,'Table A-1'!$AT37:'Table A-1'!$AV37)/1000</f>
        <v>0.342427640739561</v>
      </c>
      <c r="D12" s="31">
        <f>MAX('Table A-1'!$AP36:'Table A-1'!$AR36,'Table A-1'!$AT36:'Table A-1'!$AV36)/1000+MAX('Table A-1'!$AP37:'Table A-1'!$AR37,'Table A-1'!$AT37:'Table A-1'!$AV37)/1000</f>
        <v>0.6670125601331226</v>
      </c>
      <c r="E12" s="31">
        <f>C12*(Inflation!$B$17/Inflation!$B$2)</f>
        <v>0.45463181002312808</v>
      </c>
      <c r="F12" s="31">
        <f>D12*(Inflation!$B$17/Inflation!$B$2)</f>
        <v>0.88557432707986383</v>
      </c>
      <c r="G12" s="31">
        <f>MIN('Table A-1'!$AX36:'Table A-1'!$AZ36,'Table A-1'!$BB36:'Table A-1'!$BD36)/1000+MIN('Table A-1'!$AX37:'Table A-1'!$AZ37,'Table A-1'!$BB37:'Table A-1'!$BD37)/1000</f>
        <v>0.13015658573137601</v>
      </c>
      <c r="H12" s="31">
        <f>MAX('Table A-1'!$AX36:'Table A-1'!$AZ36,'Table A-1'!$BB36:'Table A-1'!$BD36)/1000+MAX('Table A-1'!$AX37:'Table A-1'!$AZ37,'Table A-1'!$BB37:'Table A-1'!$BD37)/1000</f>
        <v>0.31151435688993484</v>
      </c>
      <c r="I12" s="32">
        <f>G12*(Inflation!$B$17/Inflation!$B$2)</f>
        <v>0.17280533788010172</v>
      </c>
      <c r="J12" s="32">
        <f>H12*(Inflation!$B$17/Inflation!$B$2)</f>
        <v>0.41358908882234924</v>
      </c>
      <c r="K12" s="21"/>
      <c r="L12" s="21"/>
    </row>
    <row r="13" spans="1:12" ht="14.5" x14ac:dyDescent="0.35">
      <c r="A13" s="26" t="s">
        <v>275</v>
      </c>
      <c r="B13" s="27">
        <v>3</v>
      </c>
      <c r="C13" s="31">
        <f>MIN('Table A-1'!$AP51:'Table A-1'!$AR51,'Table A-1'!$AT51:'Table A-1'!$AV51)/1000+MIN('Table A-1'!$AP52:'Table A-1'!$AR52,'Table A-1'!$AT52:'Table A-1'!$AV52)/1000+MIN('Table A-1'!$AP53:'Table A-1'!$AR53,'Table A-1'!$AT53:'Table A-1'!$AV53)/1000</f>
        <v>0.43478123616677011</v>
      </c>
      <c r="D13" s="31">
        <f>MAX('Table A-1'!$AP51:'Table A-1'!$AR51,'Table A-1'!$AT51:'Table A-1'!$AV51)/1000+MAX('Table A-1'!$AP52:'Table A-1'!$AR52,'Table A-1'!$AT52:'Table A-1'!$AV52)/1000+MAX('Table A-1'!$AP53:'Table A-1'!$AR53,'Table A-1'!$AT53:'Table A-1'!$AV53)/1000</f>
        <v>0.67498609395142262</v>
      </c>
      <c r="E13" s="31">
        <f>C13*(Inflation!$B$17/Inflation!$B$2)</f>
        <v>0.57724715194042853</v>
      </c>
      <c r="F13" s="31">
        <f>D13*(Inflation!$B$17/Inflation!$B$2)</f>
        <v>0.89616056977997183</v>
      </c>
      <c r="G13" s="31">
        <f>MIN('Table A-1'!$AX51:'Table A-1'!$AZ51,'Table A-1'!$BB51:'Table A-1'!$BD51)/1000+MIN('Table A-1'!$AX52:'Table A-1'!$AZ52,'Table A-1'!$BB52:'Table A-1'!$BD52)/1000+MIN('Table A-1'!$AX53:'Table A-1'!$AZ53,'Table A-1'!$BB53:'Table A-1'!$BD53)/1000</f>
        <v>0.43333582138200655</v>
      </c>
      <c r="H13" s="31">
        <f>MAX('Table A-1'!$AX51:'Table A-1'!$AZ51,'Table A-1'!$BB51:'Table A-1'!$BD51)/1000+MAX('Table A-1'!$AX52:'Table A-1'!$AZ52,'Table A-1'!$BB52:'Table A-1'!$BD52)/1000+MAX('Table A-1'!$AX53:'Table A-1'!$AZ53,'Table A-1'!$BB53:'Table A-1'!$BD53)/1000</f>
        <v>0.43466213910113616</v>
      </c>
      <c r="I13" s="32">
        <f>G13*(Inflation!$B$17/Inflation!$B$2)</f>
        <v>0.57532811427626096</v>
      </c>
      <c r="J13" s="32">
        <f>H13*(Inflation!$B$17/Inflation!$B$2)</f>
        <v>0.57708903002480083</v>
      </c>
      <c r="K13" s="21"/>
      <c r="L13" s="21"/>
    </row>
    <row r="14" spans="1:12" ht="14.25" customHeight="1" x14ac:dyDescent="0.35">
      <c r="A14" s="26" t="s">
        <v>276</v>
      </c>
      <c r="B14" s="27">
        <v>1</v>
      </c>
      <c r="C14" s="31">
        <f>MIN('Table A-1'!$AP61:'Table A-1'!$AR61,'Table A-1'!$AT61:'Table A-1'!$AV61)/1000</f>
        <v>2.3652869900322379E-2</v>
      </c>
      <c r="D14" s="31">
        <f>MAX('Table A-1'!$AP61:'Table A-1'!$AR61,'Table A-1'!$AT61:'Table A-1'!$AV61)/1000</f>
        <v>0.14709128469262978</v>
      </c>
      <c r="E14" s="31">
        <f>C14*(Inflation!$B$17/Inflation!$B$2)</f>
        <v>3.1403268240263828E-2</v>
      </c>
      <c r="F14" s="31">
        <f>D14*(Inflation!$B$17/Inflation!$B$2)</f>
        <v>0.19528907436914067</v>
      </c>
      <c r="G14" s="31">
        <f>MIN('Table A-1'!$AX61:'Table A-1'!$AZ61,'Table A-1'!$BB61:'Table A-1'!$BD61)/1000</f>
        <v>8.9437414310593988E-2</v>
      </c>
      <c r="H14" s="31">
        <f>MAX('Table A-1'!$AX61:'Table A-1'!$AZ61,'Table A-1'!$BB61:'Table A-1'!$BD61)/1000</f>
        <v>0.21945428354392857</v>
      </c>
      <c r="I14" s="32">
        <f>G14*(Inflation!$B$17/Inflation!$B$2)</f>
        <v>0.11874360803349759</v>
      </c>
      <c r="J14" s="32">
        <f>H14*(Inflation!$B$17/Inflation!$B$2)</f>
        <v>0.29136344814169785</v>
      </c>
      <c r="K14" s="21"/>
      <c r="L14" s="21"/>
    </row>
    <row r="15" spans="1:12" ht="14.5" x14ac:dyDescent="0.35">
      <c r="A15" s="28" t="s">
        <v>277</v>
      </c>
      <c r="B15" s="29">
        <f>SUM(B6:B14)</f>
        <v>20</v>
      </c>
      <c r="C15" s="33">
        <f t="shared" ref="C15:J15" si="0">SUM(C6:C14)</f>
        <v>5.2244378103094764</v>
      </c>
      <c r="D15" s="33">
        <f t="shared" si="0"/>
        <v>8.3198978693652759</v>
      </c>
      <c r="E15" s="33">
        <f t="shared" si="0"/>
        <v>6.9363431436913681</v>
      </c>
      <c r="F15" s="33">
        <f t="shared" si="0"/>
        <v>11.046100774422989</v>
      </c>
      <c r="G15" s="33">
        <f t="shared" si="0"/>
        <v>1.8783657188018861</v>
      </c>
      <c r="H15" s="33">
        <f t="shared" si="0"/>
        <v>2.7839020224576267</v>
      </c>
      <c r="I15" s="33">
        <f t="shared" si="0"/>
        <v>2.4938547740478478</v>
      </c>
      <c r="J15" s="33">
        <f t="shared" si="0"/>
        <v>3.6961105495556916</v>
      </c>
      <c r="K15" s="21"/>
      <c r="L15" s="21"/>
    </row>
  </sheetData>
  <mergeCells count="6">
    <mergeCell ref="C4:D4"/>
    <mergeCell ref="E4:F4"/>
    <mergeCell ref="G4:H4"/>
    <mergeCell ref="I4:J4"/>
    <mergeCell ref="C3:F3"/>
    <mergeCell ref="G3:J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B24"/>
  <sheetViews>
    <sheetView workbookViewId="0">
      <selection activeCell="E10" sqref="E10"/>
    </sheetView>
  </sheetViews>
  <sheetFormatPr defaultColWidth="9.08984375" defaultRowHeight="14.5" x14ac:dyDescent="0.35"/>
  <cols>
    <col min="1" max="1" width="12.36328125" style="24" bestFit="1" customWidth="1"/>
    <col min="2" max="2" width="13.6328125" style="24" bestFit="1" customWidth="1"/>
    <col min="3" max="3" width="10.6328125" style="24" bestFit="1" customWidth="1"/>
    <col min="4" max="4" width="86.453125" style="24" customWidth="1"/>
    <col min="5" max="5" width="11" style="24" customWidth="1"/>
    <col min="6" max="6" width="9.08984375" style="24"/>
    <col min="7" max="7" width="11.08984375" style="24" customWidth="1"/>
    <col min="8" max="8" width="11.36328125" style="24" customWidth="1"/>
    <col min="9" max="9" width="9.08984375" style="24"/>
    <col min="10" max="10" width="11" style="24" customWidth="1"/>
    <col min="11" max="11" width="11.08984375" style="24" customWidth="1"/>
    <col min="12" max="12" width="9.08984375" style="24"/>
    <col min="13" max="13" width="11.36328125" style="24" customWidth="1"/>
    <col min="14" max="14" width="11.08984375" style="24" customWidth="1"/>
    <col min="15" max="15" width="9.08984375" style="24"/>
    <col min="16" max="16" width="11.453125" style="24" customWidth="1"/>
    <col min="17" max="17" width="10.81640625" style="24" customWidth="1"/>
    <col min="18" max="18" width="9.08984375" style="24"/>
    <col min="19" max="19" width="11.36328125" style="24" customWidth="1"/>
    <col min="20" max="20" width="11" style="24" customWidth="1"/>
    <col min="21" max="21" width="9.08984375" style="24"/>
    <col min="22" max="22" width="11.54296875" style="24" customWidth="1"/>
    <col min="23" max="23" width="11" style="24" customWidth="1"/>
    <col min="24" max="24" width="9.08984375" style="24"/>
    <col min="25" max="25" width="10.81640625" style="24" customWidth="1"/>
    <col min="26" max="26" width="11.54296875" style="24" customWidth="1"/>
    <col min="27" max="27" width="9.08984375" style="24"/>
    <col min="28" max="28" width="11.453125" style="24" customWidth="1"/>
    <col min="29" max="16384" width="9.08984375" style="24"/>
  </cols>
  <sheetData>
    <row r="1" spans="1:28" x14ac:dyDescent="0.35">
      <c r="A1" s="25" t="s">
        <v>504</v>
      </c>
    </row>
    <row r="3" spans="1:28" x14ac:dyDescent="0.35">
      <c r="E3" s="80" t="s">
        <v>295</v>
      </c>
      <c r="F3" s="80"/>
      <c r="G3" s="80"/>
      <c r="H3" s="80"/>
      <c r="I3" s="80"/>
      <c r="J3" s="80"/>
      <c r="K3" s="80" t="s">
        <v>296</v>
      </c>
      <c r="L3" s="80"/>
      <c r="M3" s="80"/>
      <c r="N3" s="80"/>
      <c r="O3" s="80"/>
      <c r="P3" s="80"/>
      <c r="Q3" s="80" t="s">
        <v>297</v>
      </c>
      <c r="R3" s="80"/>
      <c r="S3" s="80"/>
      <c r="T3" s="80"/>
      <c r="U3" s="80"/>
      <c r="V3" s="80"/>
      <c r="W3" s="80" t="s">
        <v>298</v>
      </c>
      <c r="X3" s="80"/>
      <c r="Y3" s="80"/>
      <c r="Z3" s="80"/>
      <c r="AA3" s="80"/>
      <c r="AB3" s="80"/>
    </row>
    <row r="4" spans="1:28" ht="36.75" customHeight="1" x14ac:dyDescent="0.35">
      <c r="A4" s="38" t="str">
        <f>'Table A-1'!A3</f>
        <v>Agency</v>
      </c>
      <c r="B4" s="38" t="str">
        <f>'Table A-1'!B3</f>
        <v>Subagency</v>
      </c>
      <c r="C4" s="38" t="str">
        <f>'Table A-1'!C3</f>
        <v>RIN</v>
      </c>
      <c r="D4" s="38" t="str">
        <f>'Table A-1'!D3</f>
        <v>Title</v>
      </c>
      <c r="E4" s="40" t="s">
        <v>288</v>
      </c>
      <c r="F4" s="40" t="s">
        <v>289</v>
      </c>
      <c r="G4" s="40" t="s">
        <v>290</v>
      </c>
      <c r="H4" s="40" t="s">
        <v>291</v>
      </c>
      <c r="I4" s="40" t="s">
        <v>292</v>
      </c>
      <c r="J4" s="40" t="s">
        <v>293</v>
      </c>
      <c r="K4" s="40" t="s">
        <v>288</v>
      </c>
      <c r="L4" s="40" t="s">
        <v>289</v>
      </c>
      <c r="M4" s="40" t="s">
        <v>290</v>
      </c>
      <c r="N4" s="40" t="s">
        <v>291</v>
      </c>
      <c r="O4" s="40" t="s">
        <v>292</v>
      </c>
      <c r="P4" s="40" t="s">
        <v>293</v>
      </c>
      <c r="Q4" s="40" t="s">
        <v>288</v>
      </c>
      <c r="R4" s="40" t="s">
        <v>289</v>
      </c>
      <c r="S4" s="40" t="s">
        <v>290</v>
      </c>
      <c r="T4" s="40" t="s">
        <v>291</v>
      </c>
      <c r="U4" s="40" t="s">
        <v>292</v>
      </c>
      <c r="V4" s="40" t="s">
        <v>293</v>
      </c>
      <c r="W4" s="40" t="s">
        <v>288</v>
      </c>
      <c r="X4" s="40" t="s">
        <v>289</v>
      </c>
      <c r="Y4" s="40" t="s">
        <v>290</v>
      </c>
      <c r="Z4" s="40" t="s">
        <v>291</v>
      </c>
      <c r="AA4" s="40" t="s">
        <v>292</v>
      </c>
      <c r="AB4" s="40" t="s">
        <v>293</v>
      </c>
    </row>
    <row r="5" spans="1:28" x14ac:dyDescent="0.35">
      <c r="A5" s="34" t="str">
        <f>'Table A-1'!A8</f>
        <v>1900 - DOE</v>
      </c>
      <c r="B5" s="34" t="str">
        <f>'Table A-1'!B8</f>
        <v>1904 - EE</v>
      </c>
      <c r="C5" s="34" t="str">
        <f>'Table A-1'!C8</f>
        <v>1904-AC51</v>
      </c>
      <c r="D5" s="34" t="str">
        <f>'Table A-1'!D8</f>
        <v>Energy Conservation Standards for Miscellaneous Refrigeration Products</v>
      </c>
      <c r="E5" s="35">
        <f>'Table A-1'!AQ8</f>
        <v>542.14163700388406</v>
      </c>
      <c r="F5" s="35">
        <f>'Table A-1'!AP8</f>
        <v>587.06629512639688</v>
      </c>
      <c r="G5" s="35">
        <f>'Table A-1'!AR8</f>
        <v>654.8339997518824</v>
      </c>
      <c r="H5" s="35">
        <f>'Table A-1'!AU8</f>
        <v>652.54969510158514</v>
      </c>
      <c r="I5" s="35">
        <f>'Table A-1'!AT8</f>
        <v>713.46448577617889</v>
      </c>
      <c r="J5" s="35">
        <f>'Table A-1'!AV8</f>
        <v>808.64384620523151</v>
      </c>
      <c r="K5" s="35">
        <f>'Table A-1'!AY8</f>
        <v>89.849316245025719</v>
      </c>
      <c r="L5" s="35">
        <f>'Table A-1'!AX8</f>
        <v>116.49953716516048</v>
      </c>
      <c r="M5" s="35">
        <f>'Table A-1'!AZ8</f>
        <v>110.4080580977011</v>
      </c>
      <c r="N5" s="35">
        <f>'Table A-1'!BC8</f>
        <v>88.326446478160875</v>
      </c>
      <c r="O5" s="35">
        <f>'Table A-1'!BB8</f>
        <v>119.54527669889016</v>
      </c>
      <c r="P5" s="35">
        <f>'Table A-1'!BD8</f>
        <v>112.69236274799836</v>
      </c>
      <c r="Q5" s="35">
        <f>'Table A-1'!BW8</f>
        <v>719.78661882449501</v>
      </c>
      <c r="R5" s="35">
        <f>'Table A-1'!BV8</f>
        <v>779.43185830573816</v>
      </c>
      <c r="S5" s="35">
        <f>'Table A-1'!BX8</f>
        <v>869.40518565880006</v>
      </c>
      <c r="T5" s="35">
        <f>'Table A-1'!CA8</f>
        <v>866.37237687161826</v>
      </c>
      <c r="U5" s="35">
        <f>'Table A-1'!BZ8</f>
        <v>947.24727786313451</v>
      </c>
      <c r="V5" s="35">
        <f>'Table A-1'!CB8</f>
        <v>1073.6143106623786</v>
      </c>
      <c r="W5" s="35">
        <f>'Table A-1'!CE8</f>
        <v>119.29047896248652</v>
      </c>
      <c r="X5" s="35">
        <f>'Table A-1'!CD8</f>
        <v>154.67324814627489</v>
      </c>
      <c r="Y5" s="35">
        <f>'Table A-1'!CF8</f>
        <v>146.58575804712325</v>
      </c>
      <c r="Z5" s="35">
        <f>'Table A-1'!CI8</f>
        <v>117.26860643769861</v>
      </c>
      <c r="AA5" s="35">
        <f>'Table A-1'!CH8</f>
        <v>158.7169931958507</v>
      </c>
      <c r="AB5" s="35">
        <f>'Table A-1'!CJ8</f>
        <v>149.61856683430511</v>
      </c>
    </row>
    <row r="6" spans="1:28" x14ac:dyDescent="0.35">
      <c r="A6" s="34" t="str">
        <f>'Table A-1'!A9</f>
        <v>1900 - DOE</v>
      </c>
      <c r="B6" s="34" t="str">
        <f>'Table A-1'!B9</f>
        <v>1904 - EE</v>
      </c>
      <c r="C6" s="34" t="str">
        <f>'Table A-1'!C9</f>
        <v>1904-AD28</v>
      </c>
      <c r="D6" s="34" t="str">
        <f>'Table A-1'!D9</f>
        <v>Energy Conservation Standards for Ceiling Fans</v>
      </c>
      <c r="E6" s="35">
        <f>'Table A-1'!AQ9</f>
        <v>590.1120346601266</v>
      </c>
      <c r="F6" s="35">
        <f>'Table A-1'!AP9</f>
        <v>698.46421857256007</v>
      </c>
      <c r="G6" s="35">
        <f>'Table A-1'!AR9</f>
        <v>817.93335178310713</v>
      </c>
      <c r="H6" s="35">
        <f>'Table A-1'!AU9</f>
        <v>734.63237553560009</v>
      </c>
      <c r="I6" s="35">
        <f>'Table A-1'!AT9</f>
        <v>879.1527164110737</v>
      </c>
      <c r="J6" s="35">
        <f>'Table A-1'!AV9</f>
        <v>1050.7039956483984</v>
      </c>
      <c r="K6" s="35">
        <f>'Table A-1'!AY9</f>
        <v>186.62768992928648</v>
      </c>
      <c r="L6" s="35">
        <f>'Table A-1'!AX9</f>
        <v>186.62768992928648</v>
      </c>
      <c r="M6" s="35">
        <f>'Table A-1'!AZ9</f>
        <v>219.36938991688061</v>
      </c>
      <c r="N6" s="35">
        <f>'Table A-1'!BC9</f>
        <v>185.18096365076488</v>
      </c>
      <c r="O6" s="35">
        <f>'Table A-1'!BB9</f>
        <v>185.18096365076488</v>
      </c>
      <c r="P6" s="35">
        <f>'Table A-1'!BD9</f>
        <v>227.44059968126425</v>
      </c>
      <c r="Q6" s="35">
        <f>'Table A-1'!BW9</f>
        <v>783.47560335531398</v>
      </c>
      <c r="R6" s="35">
        <f>'Table A-1'!BV9</f>
        <v>927.33183349397348</v>
      </c>
      <c r="S6" s="35">
        <f>'Table A-1'!BX9</f>
        <v>1085.947733063585</v>
      </c>
      <c r="T6" s="35">
        <f>'Table A-1'!CA9</f>
        <v>975.35130595768624</v>
      </c>
      <c r="U6" s="35">
        <f>'Table A-1'!BZ9</f>
        <v>1167.2270085600587</v>
      </c>
      <c r="V6" s="35">
        <f>'Table A-1'!CB9</f>
        <v>1394.9909484774166</v>
      </c>
      <c r="W6" s="35">
        <f>'Table A-1'!CE9</f>
        <v>247.78047791275802</v>
      </c>
      <c r="X6" s="35">
        <f>'Table A-1'!CD9</f>
        <v>247.78047791275802</v>
      </c>
      <c r="Y6" s="35">
        <f>'Table A-1'!CF9</f>
        <v>291.25073719569804</v>
      </c>
      <c r="Z6" s="35">
        <f>'Table A-1'!CI9</f>
        <v>245.8596990142095</v>
      </c>
      <c r="AA6" s="35">
        <f>'Table A-1'!CH9</f>
        <v>245.8596990142095</v>
      </c>
      <c r="AB6" s="35">
        <f>'Table A-1'!CJ9</f>
        <v>301.96666157707386</v>
      </c>
    </row>
    <row r="7" spans="1:28" x14ac:dyDescent="0.35">
      <c r="A7" s="34" t="str">
        <f>'Table A-1'!A10</f>
        <v>1900 - DOE</v>
      </c>
      <c r="B7" s="34" t="str">
        <f>'Table A-1'!B10</f>
        <v>1904 - EE</v>
      </c>
      <c r="C7" s="34" t="str">
        <f>'Table A-1'!C10</f>
        <v>1904-AD37</v>
      </c>
      <c r="D7" s="34" t="str">
        <f>'Table A-1'!D10</f>
        <v>Energy Conservation Standards for Central Air Conditioners and Heat Pumps</v>
      </c>
      <c r="E7" s="35">
        <f>'Table A-1'!AQ10</f>
        <v>1038.5971810018227</v>
      </c>
      <c r="F7" s="35">
        <f>'Table A-1'!AP10</f>
        <v>1066.00883680539</v>
      </c>
      <c r="G7" s="35">
        <f>'Table A-1'!AR10</f>
        <v>1167.2796763019019</v>
      </c>
      <c r="H7" s="35">
        <f>'Table A-1'!AU10</f>
        <v>1366.0141808777639</v>
      </c>
      <c r="I7" s="35">
        <f>'Table A-1'!AT10</f>
        <v>1413.9845785340065</v>
      </c>
      <c r="J7" s="35">
        <f>'Table A-1'!AV10</f>
        <v>1570.8401645210854</v>
      </c>
      <c r="K7" s="35">
        <f>'Table A-1'!AY10</f>
        <v>550.51742072164063</v>
      </c>
      <c r="L7" s="35">
        <f>'Table A-1'!AX10</f>
        <v>564.2232486234243</v>
      </c>
      <c r="M7" s="35">
        <f>'Table A-1'!AZ10</f>
        <v>596.96494861101837</v>
      </c>
      <c r="N7" s="35">
        <f>'Table A-1'!BC10</f>
        <v>552.04029048850555</v>
      </c>
      <c r="O7" s="35">
        <f>'Table A-1'!BB10</f>
        <v>568.79185792401881</v>
      </c>
      <c r="P7" s="35">
        <f>'Table A-1'!BD10</f>
        <v>608.38647186250466</v>
      </c>
      <c r="Q7" s="35">
        <f>'Table A-1'!BW10</f>
        <v>1378.9170619053525</v>
      </c>
      <c r="R7" s="35">
        <f>'Table A-1'!BV10</f>
        <v>1415.3107673515351</v>
      </c>
      <c r="S7" s="35">
        <f>'Table A-1'!BX10</f>
        <v>1549.7652902499306</v>
      </c>
      <c r="T7" s="35">
        <f>'Table A-1'!CA10</f>
        <v>1813.6196547347527</v>
      </c>
      <c r="U7" s="35">
        <f>'Table A-1'!BZ10</f>
        <v>1877.3086392655716</v>
      </c>
      <c r="V7" s="35">
        <f>'Table A-1'!CB10</f>
        <v>2085.5615093187262</v>
      </c>
      <c r="W7" s="35">
        <f>'Table A-1'!CE10</f>
        <v>730.90691771082834</v>
      </c>
      <c r="X7" s="35">
        <f>'Table A-1'!CD10</f>
        <v>749.10377043391964</v>
      </c>
      <c r="Y7" s="35">
        <f>'Table A-1'!CF10</f>
        <v>792.57402971685963</v>
      </c>
      <c r="Z7" s="35">
        <f>'Table A-1'!CI10</f>
        <v>732.92879023561636</v>
      </c>
      <c r="AA7" s="35">
        <f>'Table A-1'!CH10</f>
        <v>755.16938800828336</v>
      </c>
      <c r="AB7" s="35">
        <f>'Table A-1'!CJ10</f>
        <v>807.73807365276889</v>
      </c>
    </row>
    <row r="8" spans="1:28" x14ac:dyDescent="0.35">
      <c r="A8" s="34" t="str">
        <f>'Table A-1'!A11</f>
        <v>1900 - DOE</v>
      </c>
      <c r="B8" s="34" t="str">
        <f>'Table A-1'!B11</f>
        <v>1904 - EE</v>
      </c>
      <c r="C8" s="34" t="str">
        <f>'Table A-1'!C11</f>
        <v>1904-AD52</v>
      </c>
      <c r="D8" s="34" t="str">
        <f>'Table A-1'!D11</f>
        <v>Energy Conservation Standards for Dedicated-Purpose Pool Pumps</v>
      </c>
      <c r="E8" s="35">
        <f>'Table A-1'!AQ11</f>
        <v>1243.4231646451442</v>
      </c>
      <c r="F8" s="35">
        <f>'Table A-1'!AP11</f>
        <v>1378.958573896115</v>
      </c>
      <c r="G8" s="35">
        <f>'Table A-1'!AR11</f>
        <v>1542.6670738340856</v>
      </c>
      <c r="H8" s="35">
        <f>'Table A-1'!AU11</f>
        <v>1357.6383971600073</v>
      </c>
      <c r="I8" s="35">
        <f>'Table A-1'!AT11</f>
        <v>1517.5397226808159</v>
      </c>
      <c r="J8" s="35">
        <f>'Table A-1'!AV11</f>
        <v>1714.751357489813</v>
      </c>
      <c r="K8" s="35">
        <f>'Table A-1'!AY11</f>
        <v>96.702230195917522</v>
      </c>
      <c r="L8" s="35">
        <f>'Table A-1'!AX11</f>
        <v>107.36231856397141</v>
      </c>
      <c r="M8" s="35">
        <f>'Table A-1'!AZ11</f>
        <v>117.26097204859289</v>
      </c>
      <c r="N8" s="35">
        <f>'Table A-1'!BC11</f>
        <v>102.79370926337688</v>
      </c>
      <c r="O8" s="35">
        <f>'Table A-1'!BB11</f>
        <v>114.97666739829563</v>
      </c>
      <c r="P8" s="35">
        <f>'Table A-1'!BD11</f>
        <v>126.39819064978195</v>
      </c>
      <c r="Q8" s="35">
        <f>'Table A-1'!BW11</f>
        <v>1650.8589164893262</v>
      </c>
      <c r="R8" s="35">
        <f>'Table A-1'!BV11</f>
        <v>1830.8055711954496</v>
      </c>
      <c r="S8" s="35">
        <f>'Table A-1'!BX11</f>
        <v>2048.1568676101497</v>
      </c>
      <c r="T8" s="35">
        <f>'Table A-1'!CA11</f>
        <v>1802.4993558484191</v>
      </c>
      <c r="U8" s="35">
        <f>'Table A-1'!BZ11</f>
        <v>2014.7959709511495</v>
      </c>
      <c r="V8" s="35">
        <f>'Table A-1'!CB11</f>
        <v>2276.6284629111833</v>
      </c>
      <c r="W8" s="35">
        <f>'Table A-1'!CE11</f>
        <v>128.38890532403209</v>
      </c>
      <c r="X8" s="35">
        <f>'Table A-1'!CD11</f>
        <v>142.54201299754746</v>
      </c>
      <c r="Y8" s="35">
        <f>'Table A-1'!CF11</f>
        <v>155.68418440866884</v>
      </c>
      <c r="Z8" s="35">
        <f>'Table A-1'!CI11</f>
        <v>136.47639542318373</v>
      </c>
      <c r="AA8" s="35">
        <f>'Table A-1'!CH11</f>
        <v>152.65137562148698</v>
      </c>
      <c r="AB8" s="35">
        <f>'Table A-1'!CJ11</f>
        <v>167.8154195573963</v>
      </c>
    </row>
    <row r="9" spans="1:28" x14ac:dyDescent="0.35">
      <c r="A9" s="34" t="str">
        <f>'Table A-1'!A12</f>
        <v>1900 - DOE</v>
      </c>
      <c r="B9" s="34" t="str">
        <f>'Table A-1'!B12</f>
        <v>1904 - EE</v>
      </c>
      <c r="C9" s="34" t="str">
        <f>'Table A-1'!C12</f>
        <v>1904-AD59</v>
      </c>
      <c r="D9" s="34" t="str">
        <f>'Table A-1'!D12</f>
        <v>Energy Conservation Standards for Walk-In Coolers and Walk-In Freezers</v>
      </c>
      <c r="E9" s="35">
        <f>'Table A-1'!AQ12</f>
        <v>189.59728597467293</v>
      </c>
      <c r="F9" s="35">
        <f>'Table A-1'!AP12</f>
        <v>204.82598364332136</v>
      </c>
      <c r="G9" s="35">
        <f>'Table A-1'!AR12</f>
        <v>226.14616037942915</v>
      </c>
      <c r="H9" s="35">
        <f>'Table A-1'!AU12</f>
        <v>220.05468131196977</v>
      </c>
      <c r="I9" s="35">
        <f>'Table A-1'!AT12</f>
        <v>239.09055339778033</v>
      </c>
      <c r="J9" s="35">
        <f>'Table A-1'!AV12</f>
        <v>268.02507896821231</v>
      </c>
      <c r="K9" s="35">
        <f>'Table A-1'!AY12</f>
        <v>25.127351153269906</v>
      </c>
      <c r="L9" s="35">
        <f>'Table A-1'!AX12</f>
        <v>25.888786036702328</v>
      </c>
      <c r="M9" s="35">
        <f>'Table A-1'!AZ12</f>
        <v>27.411655803567172</v>
      </c>
      <c r="N9" s="35">
        <f>'Table A-1'!BC12</f>
        <v>25.888786036702328</v>
      </c>
      <c r="O9" s="35">
        <f>'Table A-1'!BB12</f>
        <v>27.411655803567172</v>
      </c>
      <c r="P9" s="35">
        <f>'Table A-1'!BD12</f>
        <v>28.934525570432012</v>
      </c>
      <c r="Q9" s="35">
        <f>'Table A-1'!BW12</f>
        <v>251.72312933609444</v>
      </c>
      <c r="R9" s="35">
        <f>'Table A-1'!BV12</f>
        <v>271.94185458397351</v>
      </c>
      <c r="S9" s="35">
        <f>'Table A-1'!BX12</f>
        <v>300.24806993100418</v>
      </c>
      <c r="T9" s="35">
        <f>'Table A-1'!CA12</f>
        <v>292.16057983185254</v>
      </c>
      <c r="U9" s="35">
        <f>'Table A-1'!BZ12</f>
        <v>317.43398639170141</v>
      </c>
      <c r="V9" s="35">
        <f>'Table A-1'!CB12</f>
        <v>355.84956436267163</v>
      </c>
      <c r="W9" s="35">
        <f>'Table A-1'!CE12</f>
        <v>33.360896659000467</v>
      </c>
      <c r="X9" s="35">
        <f>'Table A-1'!CD12</f>
        <v>34.371832921394422</v>
      </c>
      <c r="Y9" s="35">
        <f>'Table A-1'!CF12</f>
        <v>36.393705446182331</v>
      </c>
      <c r="Z9" s="35">
        <f>'Table A-1'!CI12</f>
        <v>34.371832921394422</v>
      </c>
      <c r="AA9" s="35">
        <f>'Table A-1'!CH12</f>
        <v>36.393705446182331</v>
      </c>
      <c r="AB9" s="35">
        <f>'Table A-1'!CJ12</f>
        <v>38.415577970970233</v>
      </c>
    </row>
    <row r="10" spans="1:28" x14ac:dyDescent="0.35">
      <c r="A10" s="34" t="str">
        <f>'Table A-1'!A13</f>
        <v>1900 - DOE</v>
      </c>
      <c r="B10" s="34" t="str">
        <f>'Table A-1'!B13</f>
        <v>1904 - EE</v>
      </c>
      <c r="C10" s="34" t="str">
        <f>'Table A-1'!C13</f>
        <v>1904-AD01</v>
      </c>
      <c r="D10" s="34" t="str">
        <f>'Table A-1'!D13</f>
        <v>Energy Conservation Standards for Commercial Packaged Boilers</v>
      </c>
      <c r="E10" s="35">
        <f>'Table A-1'!AQ13</f>
        <v>82.234967410701515</v>
      </c>
      <c r="F10" s="35">
        <f>'Table A-1'!AP13</f>
        <v>91.372186011890562</v>
      </c>
      <c r="G10" s="35">
        <f>'Table A-1'!AR13</f>
        <v>103.55514414680931</v>
      </c>
      <c r="H10" s="35">
        <f>'Table A-1'!AU13</f>
        <v>120.30671158232258</v>
      </c>
      <c r="I10" s="35">
        <f>'Table A-1'!AT13</f>
        <v>134.77397436753859</v>
      </c>
      <c r="J10" s="35">
        <f>'Table A-1'!AV13</f>
        <v>153.04841156991671</v>
      </c>
      <c r="K10" s="35">
        <f>'Table A-1'!AY13</f>
        <v>23.604481386405062</v>
      </c>
      <c r="L10" s="35">
        <f>'Table A-1'!AX13</f>
        <v>26.65022092013475</v>
      </c>
      <c r="M10" s="35">
        <f>'Table A-1'!AZ13</f>
        <v>28.17309068699959</v>
      </c>
      <c r="N10" s="35">
        <f>'Table A-1'!BC13</f>
        <v>23.604481386405062</v>
      </c>
      <c r="O10" s="35">
        <f>'Table A-1'!BB13</f>
        <v>25.888786036702328</v>
      </c>
      <c r="P10" s="35">
        <f>'Table A-1'!BD13</f>
        <v>28.17309068699959</v>
      </c>
      <c r="Q10" s="35">
        <f>'Table A-1'!BW13</f>
        <v>109.18111633854699</v>
      </c>
      <c r="R10" s="35">
        <f>'Table A-1'!BV13</f>
        <v>121.31235148727441</v>
      </c>
      <c r="S10" s="35">
        <f>'Table A-1'!BX13</f>
        <v>137.48733168557769</v>
      </c>
      <c r="T10" s="35">
        <f>'Table A-1'!CA13</f>
        <v>159.72792945824466</v>
      </c>
      <c r="U10" s="35">
        <f>'Table A-1'!BZ13</f>
        <v>178.93571844372977</v>
      </c>
      <c r="V10" s="35">
        <f>'Table A-1'!CB13</f>
        <v>203.19818874118468</v>
      </c>
      <c r="W10" s="35">
        <f>'Table A-1'!CE13</f>
        <v>31.339024134212558</v>
      </c>
      <c r="X10" s="35">
        <f>'Table A-1'!CD13</f>
        <v>35.382769183788376</v>
      </c>
      <c r="Y10" s="35">
        <f>'Table A-1'!CF13</f>
        <v>37.404641708576278</v>
      </c>
      <c r="Z10" s="35">
        <f>'Table A-1'!CI13</f>
        <v>31.339024134212558</v>
      </c>
      <c r="AA10" s="35">
        <f>'Table A-1'!CH13</f>
        <v>34.371832921394422</v>
      </c>
      <c r="AB10" s="35">
        <f>'Table A-1'!CJ13</f>
        <v>37.404641708576278</v>
      </c>
    </row>
    <row r="11" spans="1:28" x14ac:dyDescent="0.35">
      <c r="A11" s="34" t="str">
        <f>'Table A-1'!A14</f>
        <v>1900 - DOE</v>
      </c>
      <c r="B11" s="34" t="str">
        <f>'Table A-1'!B14</f>
        <v>1904 - EE</v>
      </c>
      <c r="C11" s="34" t="str">
        <f>'Table A-1'!C14</f>
        <v>1904-AD02</v>
      </c>
      <c r="D11" s="34" t="str">
        <f>'Table A-1'!D14</f>
        <v xml:space="preserve">Energy Conservation Standards for Portable Air Conditioners </v>
      </c>
      <c r="E11" s="35">
        <f>'Table A-1'!AQ14</f>
        <v>189.59728597467293</v>
      </c>
      <c r="F11" s="35">
        <f>'Table A-1'!AP14</f>
        <v>199.49593945929439</v>
      </c>
      <c r="G11" s="35">
        <f>'Table A-1'!AR14</f>
        <v>214.72463712794283</v>
      </c>
      <c r="H11" s="35">
        <f>'Table A-1'!AU14</f>
        <v>215.48607201137526</v>
      </c>
      <c r="I11" s="35">
        <f>'Table A-1'!AT14</f>
        <v>228.43046502972641</v>
      </c>
      <c r="J11" s="35">
        <f>'Table A-1'!AV14</f>
        <v>248.22777199896936</v>
      </c>
      <c r="K11" s="35">
        <f>'Table A-1'!AY14</f>
        <v>42.335779518842628</v>
      </c>
      <c r="L11" s="35">
        <f>'Table A-1'!AX14</f>
        <v>46.29524091269122</v>
      </c>
      <c r="M11" s="35">
        <f>'Table A-1'!AZ14</f>
        <v>46.447527889377703</v>
      </c>
      <c r="N11" s="35">
        <f>'Table A-1'!BC14</f>
        <v>40.58447928694806</v>
      </c>
      <c r="O11" s="35">
        <f>'Table A-1'!BB14</f>
        <v>44.848514634169618</v>
      </c>
      <c r="P11" s="35">
        <f>'Table A-1'!BD14</f>
        <v>44.924658122512859</v>
      </c>
      <c r="Q11" s="35">
        <f>'Table A-1'!BW14</f>
        <v>251.72312933609444</v>
      </c>
      <c r="R11" s="35">
        <f>'Table A-1'!BV14</f>
        <v>264.86530074721583</v>
      </c>
      <c r="S11" s="35">
        <f>'Table A-1'!BX14</f>
        <v>285.08402599509492</v>
      </c>
      <c r="T11" s="35">
        <f>'Table A-1'!CA14</f>
        <v>286.09496225748887</v>
      </c>
      <c r="U11" s="35">
        <f>'Table A-1'!BZ14</f>
        <v>303.28087871818605</v>
      </c>
      <c r="V11" s="35">
        <f>'Table A-1'!CB14</f>
        <v>329.56522154042881</v>
      </c>
      <c r="W11" s="35">
        <f>'Table A-1'!CE14</f>
        <v>56.208056189103814</v>
      </c>
      <c r="X11" s="35">
        <f>'Table A-1'!CD14</f>
        <v>61.464924753552374</v>
      </c>
      <c r="Y11" s="35">
        <f>'Table A-1'!CF14</f>
        <v>61.667112006031161</v>
      </c>
      <c r="Z11" s="35">
        <f>'Table A-1'!CI14</f>
        <v>53.882902785597722</v>
      </c>
      <c r="AA11" s="35">
        <f>'Table A-1'!CH14</f>
        <v>59.544145855003862</v>
      </c>
      <c r="AB11" s="35">
        <f>'Table A-1'!CJ14</f>
        <v>59.645239481243259</v>
      </c>
    </row>
    <row r="12" spans="1:28" x14ac:dyDescent="0.35">
      <c r="A12" s="34" t="str">
        <f>'Table A-1'!A15</f>
        <v>1900 - DOE</v>
      </c>
      <c r="B12" s="34" t="str">
        <f>'Table A-1'!B15</f>
        <v>1904 - EE</v>
      </c>
      <c r="C12" s="34" t="str">
        <f>'Table A-1'!C15</f>
        <v>1904-AD69</v>
      </c>
      <c r="D12" s="34" t="str">
        <f>'Table A-1'!D15</f>
        <v>Energy Conservation Standards for Uninterruptible Power Supplies</v>
      </c>
      <c r="E12" s="35">
        <f>'Table A-1'!AQ15</f>
        <v>240.61342316464516</v>
      </c>
      <c r="F12" s="35">
        <f>'Table A-1'!AP15</f>
        <v>265.74077431791505</v>
      </c>
      <c r="G12" s="35">
        <f>'Table A-1'!AR15</f>
        <v>303.0510836061037</v>
      </c>
      <c r="H12" s="35">
        <f>'Table A-1'!AU15</f>
        <v>271.07081850194203</v>
      </c>
      <c r="I12" s="35">
        <f>'Table A-1'!AT15</f>
        <v>302.2896487226713</v>
      </c>
      <c r="J12" s="35">
        <f>'Table A-1'!AV15</f>
        <v>349.49861149548144</v>
      </c>
      <c r="K12" s="35">
        <f>'Table A-1'!AY15</f>
        <v>89.849316245025719</v>
      </c>
      <c r="L12" s="35">
        <f>'Table A-1'!AX15</f>
        <v>99.747969729647195</v>
      </c>
      <c r="M12" s="35">
        <f>'Table A-1'!AZ15</f>
        <v>110.4080580977011</v>
      </c>
      <c r="N12" s="35">
        <f>'Table A-1'!BC15</f>
        <v>94.41792554562025</v>
      </c>
      <c r="O12" s="35">
        <f>'Table A-1'!BB15</f>
        <v>106.600883680539</v>
      </c>
      <c r="P12" s="35">
        <f>'Table A-1'!BD15</f>
        <v>119.54527669889016</v>
      </c>
      <c r="Q12" s="35">
        <f>'Table A-1'!BW15</f>
        <v>319.45585891648932</v>
      </c>
      <c r="R12" s="35">
        <f>'Table A-1'!BV15</f>
        <v>352.81675557548976</v>
      </c>
      <c r="S12" s="35">
        <f>'Table A-1'!BX15</f>
        <v>402.35263243279348</v>
      </c>
      <c r="T12" s="35">
        <f>'Table A-1'!CA15</f>
        <v>359.8933094122475</v>
      </c>
      <c r="U12" s="35">
        <f>'Table A-1'!BZ15</f>
        <v>401.34169617039959</v>
      </c>
      <c r="V12" s="35">
        <f>'Table A-1'!CB15</f>
        <v>464.01974443882472</v>
      </c>
      <c r="W12" s="35">
        <f>'Table A-1'!CE15</f>
        <v>119.29047896248652</v>
      </c>
      <c r="X12" s="35">
        <f>'Table A-1'!CD15</f>
        <v>132.43265037360791</v>
      </c>
      <c r="Y12" s="35">
        <f>'Table A-1'!CF15</f>
        <v>146.58575804712325</v>
      </c>
      <c r="Z12" s="35">
        <f>'Table A-1'!CI15</f>
        <v>125.35609653685023</v>
      </c>
      <c r="AA12" s="35">
        <f>'Table A-1'!CH15</f>
        <v>141.5310767351535</v>
      </c>
      <c r="AB12" s="35">
        <f>'Table A-1'!CJ15</f>
        <v>158.7169931958507</v>
      </c>
    </row>
    <row r="13" spans="1:28" x14ac:dyDescent="0.35">
      <c r="A13" s="34" t="str">
        <f>'Table A-1'!A33</f>
        <v>0900 - HHS</v>
      </c>
      <c r="B13" s="34" t="str">
        <f>'Table A-1'!B33</f>
        <v>0910 - FDA</v>
      </c>
      <c r="C13" s="34" t="str">
        <f>'Table A-1'!C33</f>
        <v>0910-ZA48</v>
      </c>
      <c r="D13" s="34" t="str">
        <f>'Table A-1'!D33</f>
        <v>Food Labeling; Nutrition Labeling of Standard Menu Items in Restaurants and Similar Retail Food Establishments; Extension of Compliance Date; Request for Comments</v>
      </c>
      <c r="E13" s="35">
        <f>'Table A-1'!AR33</f>
        <v>-14.310756596025865</v>
      </c>
      <c r="F13" s="35">
        <f>'Table A-1'!AP33</f>
        <v>-9.0383725869637033</v>
      </c>
      <c r="G13" s="35">
        <f>'Table A-1'!AQ33</f>
        <v>-4.5191862934818516</v>
      </c>
      <c r="H13" s="35">
        <f>'Table A-1'!AV33</f>
        <v>-11.297965733704631</v>
      </c>
      <c r="I13" s="35">
        <f>'Table A-1'!AT33</f>
        <v>-6.7787794402227783</v>
      </c>
      <c r="J13" s="35">
        <f>'Table A-1'!AU33</f>
        <v>-3.7659885779015436</v>
      </c>
      <c r="K13" s="35">
        <f>'Table A-1'!AZ33</f>
        <v>-6.0255817246424694</v>
      </c>
      <c r="L13" s="35">
        <f>'Table A-1'!AX33</f>
        <v>-4.5191862934818516</v>
      </c>
      <c r="M13" s="35">
        <f>'Table A-1'!AY33</f>
        <v>-2.2595931467409258</v>
      </c>
      <c r="N13" s="35">
        <f>'Table A-1'!BD33</f>
        <v>-4.5191862934818516</v>
      </c>
      <c r="O13" s="35">
        <f>'Table A-1'!BB33</f>
        <v>-3.0127908623212347</v>
      </c>
      <c r="P13" s="35">
        <f>'Table A-1'!BC33</f>
        <v>-1.5063954311606174</v>
      </c>
      <c r="Q13" s="35">
        <f>'Table A-1'!BX33</f>
        <v>-18.999999999999996</v>
      </c>
      <c r="R13" s="35">
        <f>'Table A-1'!BV33</f>
        <v>-11.999999999999998</v>
      </c>
      <c r="S13" s="35">
        <f>'Table A-1'!BW33</f>
        <v>-5.9999999999999991</v>
      </c>
      <c r="T13" s="35">
        <f>'Table A-1'!CB33</f>
        <v>-15</v>
      </c>
      <c r="U13" s="35">
        <f>'Table A-1'!BZ33</f>
        <v>-9</v>
      </c>
      <c r="V13" s="35">
        <f>'Table A-1'!CA33</f>
        <v>-5</v>
      </c>
      <c r="W13" s="35">
        <f>'Table A-1'!CF33</f>
        <v>-7.9999999999999991</v>
      </c>
      <c r="X13" s="35">
        <f>'Table A-1'!CD33</f>
        <v>-5.9999999999999991</v>
      </c>
      <c r="Y13" s="35">
        <f>'Table A-1'!CE33</f>
        <v>-2.9999999999999996</v>
      </c>
      <c r="Z13" s="35">
        <f>'Table A-1'!CJ33</f>
        <v>-5.9999999999999991</v>
      </c>
      <c r="AA13" s="35">
        <f>'Table A-1'!CH33</f>
        <v>-3.9999999999999996</v>
      </c>
      <c r="AB13" s="35">
        <f>'Table A-1'!CI33</f>
        <v>-1.9999999999999998</v>
      </c>
    </row>
    <row r="14" spans="1:28" x14ac:dyDescent="0.35">
      <c r="A14" s="34" t="str">
        <f>'Table A-1'!A35</f>
        <v>1000 - DOI</v>
      </c>
      <c r="B14" s="34" t="str">
        <f>'Table A-1'!B35</f>
        <v>1004 - BLM</v>
      </c>
      <c r="C14" s="34" t="str">
        <f>'Table A-1'!C35</f>
        <v>1004-AE14</v>
      </c>
      <c r="D14" s="34" t="str">
        <f>'Table A-1'!D35</f>
        <v>Waste Prevention, Production Subject to Royalties, and Resource Conservation</v>
      </c>
      <c r="E14" s="35">
        <f>'Table A-1'!AQ35</f>
        <v>166.7611</v>
      </c>
      <c r="F14" s="35" t="str">
        <f>'Table A-1'!AP35</f>
        <v/>
      </c>
      <c r="G14" s="35">
        <f>'Table A-1'!AR35</f>
        <v>321.55370000000005</v>
      </c>
      <c r="H14" s="35">
        <f>'Table A-1'!AU35</f>
        <v>166.7611</v>
      </c>
      <c r="I14" s="35" t="str">
        <f>'Table A-1'!AT35</f>
        <v/>
      </c>
      <c r="J14" s="35">
        <f>'Table A-1'!AV35</f>
        <v>321.55370000000005</v>
      </c>
      <c r="K14" s="35">
        <f>'Table A-1'!AY35</f>
        <v>90.960599999999999</v>
      </c>
      <c r="L14" s="35" t="str">
        <f>'Table A-1'!AX35</f>
        <v/>
      </c>
      <c r="M14" s="35">
        <f>'Table A-1'!AZ35</f>
        <v>222.61410000000001</v>
      </c>
      <c r="N14" s="35">
        <f>'Table A-1'!BC35</f>
        <v>87.769000000000005</v>
      </c>
      <c r="O14" s="35" t="str">
        <f>'Table A-1'!BB35</f>
        <v/>
      </c>
      <c r="P14" s="35">
        <f>'Table A-1'!BD35</f>
        <v>219.42250000000001</v>
      </c>
      <c r="Q14" s="35">
        <f>'Table A-1'!BW35</f>
        <v>221.40414999999999</v>
      </c>
      <c r="R14" s="35" t="str">
        <f>'Table A-1'!BV35</f>
        <v/>
      </c>
      <c r="S14" s="35">
        <f>'Table A-1'!BX35</f>
        <v>426.91805000000005</v>
      </c>
      <c r="T14" s="35">
        <f>'Table A-1'!CA35</f>
        <v>221.40414999999999</v>
      </c>
      <c r="U14" s="35" t="str">
        <f>'Table A-1'!BZ35</f>
        <v/>
      </c>
      <c r="V14" s="35">
        <f>'Table A-1'!CB35</f>
        <v>426.91805000000005</v>
      </c>
      <c r="W14" s="35">
        <f>'Table A-1'!CE35</f>
        <v>120.76589999999999</v>
      </c>
      <c r="X14" s="35" t="str">
        <f>'Table A-1'!CD35</f>
        <v/>
      </c>
      <c r="Y14" s="35">
        <f>'Table A-1'!CF35</f>
        <v>295.55865</v>
      </c>
      <c r="Z14" s="35">
        <f>'Table A-1'!CI35</f>
        <v>116.52849999999999</v>
      </c>
      <c r="AA14" s="35" t="str">
        <f>'Table A-1'!CH35</f>
        <v/>
      </c>
      <c r="AB14" s="35">
        <f>'Table A-1'!CJ35</f>
        <v>291.32125000000002</v>
      </c>
    </row>
    <row r="15" spans="1:28" x14ac:dyDescent="0.35">
      <c r="A15" s="34" t="str">
        <f>'Table A-1'!A36</f>
        <v>1200 - DOL</v>
      </c>
      <c r="B15" s="34" t="str">
        <f>'Table A-1'!B36</f>
        <v>1218 - OSHA</v>
      </c>
      <c r="C15" s="34" t="str">
        <f>'Table A-1'!C36</f>
        <v>1218-AB80</v>
      </c>
      <c r="D15" s="34" t="str">
        <f>'Table A-1'!D36</f>
        <v>Walking Working Surfaces and Personal Fall Protection Systems (Slips, Trips, and Fall Prevention)</v>
      </c>
      <c r="E15" s="35">
        <f>'Table A-1'!AQ36</f>
        <v>152.75421127654485</v>
      </c>
      <c r="F15" s="35" t="str">
        <f>'Table A-1'!AP36</f>
        <v/>
      </c>
      <c r="G15" s="35">
        <f>'Table A-1'!AR36</f>
        <v>239.9237340158775</v>
      </c>
      <c r="H15" s="35">
        <f>'Table A-1'!AU36</f>
        <v>152.75421127654485</v>
      </c>
      <c r="I15" s="35" t="str">
        <f>'Table A-1'!AT36</f>
        <v/>
      </c>
      <c r="J15" s="35">
        <f>'Table A-1'!AV36</f>
        <v>239.9237340158775</v>
      </c>
      <c r="K15" s="35">
        <f>'Table A-1'!AY36</f>
        <v>75.546919707421637</v>
      </c>
      <c r="L15" s="35" t="str">
        <f>'Table A-1'!AX36</f>
        <v/>
      </c>
      <c r="M15" s="35">
        <f>'Table A-1'!AZ36</f>
        <v>253.18844481901138</v>
      </c>
      <c r="N15" s="35">
        <f>'Table A-1'!BC36</f>
        <v>73.88654784572006</v>
      </c>
      <c r="O15" s="35" t="str">
        <f>'Table A-1'!BB36</f>
        <v/>
      </c>
      <c r="P15" s="35">
        <f>'Table A-1'!BD36</f>
        <v>246.58763648281675</v>
      </c>
      <c r="Q15" s="35">
        <f>'Table A-1'!BW36</f>
        <v>202.8075870607943</v>
      </c>
      <c r="R15" s="35" t="str">
        <f>'Table A-1'!BV36</f>
        <v/>
      </c>
      <c r="S15" s="35">
        <f>'Table A-1'!BX36</f>
        <v>318.54017750309538</v>
      </c>
      <c r="T15" s="35">
        <f>'Table A-1'!CA36</f>
        <v>202.8075870607943</v>
      </c>
      <c r="U15" s="35" t="str">
        <f>'Table A-1'!BZ36</f>
        <v/>
      </c>
      <c r="V15" s="35">
        <f>'Table A-1'!CB36</f>
        <v>318.54017750309538</v>
      </c>
      <c r="W15" s="35">
        <f>'Table A-1'!CE36</f>
        <v>100.30157838332761</v>
      </c>
      <c r="X15" s="35" t="str">
        <f>'Table A-1'!CD36</f>
        <v/>
      </c>
      <c r="Y15" s="35">
        <f>'Table A-1'!CF36</f>
        <v>336.15137112297242</v>
      </c>
      <c r="Z15" s="35">
        <f>'Table A-1'!CI36</f>
        <v>98.097148089188536</v>
      </c>
      <c r="AA15" s="35" t="str">
        <f>'Table A-1'!CH36</f>
        <v/>
      </c>
      <c r="AB15" s="35">
        <f>'Table A-1'!CJ36</f>
        <v>327.38765848862249</v>
      </c>
    </row>
    <row r="16" spans="1:28" x14ac:dyDescent="0.35">
      <c r="A16" s="34" t="str">
        <f>'Table A-1'!A37</f>
        <v>1200 - DOL</v>
      </c>
      <c r="B16" s="34" t="str">
        <f>'Table A-1'!B37</f>
        <v>1218 - OSHA</v>
      </c>
      <c r="C16" s="34" t="str">
        <f>'Table A-1'!C37</f>
        <v>1218-AB76</v>
      </c>
      <c r="D16" s="34" t="str">
        <f>'Table A-1'!D37</f>
        <v>Occupational Exposure to Beryllium</v>
      </c>
      <c r="E16" s="35" t="str">
        <f>'Table A-1'!AQ37</f>
        <v/>
      </c>
      <c r="F16" s="35">
        <f>'Table A-1'!AP37</f>
        <v>189.67342946301616</v>
      </c>
      <c r="G16" s="35" t="str">
        <f>'Table A-1'!AR37</f>
        <v/>
      </c>
      <c r="H16" s="35" t="str">
        <f>'Table A-1'!AU37</f>
        <v/>
      </c>
      <c r="I16" s="35">
        <f>'Table A-1'!AT37</f>
        <v>427.08882611724516</v>
      </c>
      <c r="J16" s="35" t="str">
        <f>'Table A-1'!AV37</f>
        <v/>
      </c>
      <c r="K16" s="35" t="str">
        <f>'Table A-1'!AY37</f>
        <v/>
      </c>
      <c r="L16" s="35">
        <f>'Table A-1'!AX37</f>
        <v>58.325912070923472</v>
      </c>
      <c r="M16" s="35" t="str">
        <f>'Table A-1'!AZ37</f>
        <v/>
      </c>
      <c r="N16" s="35" t="str">
        <f>'Table A-1'!BC37</f>
        <v/>
      </c>
      <c r="O16" s="35">
        <f>'Table A-1'!BB37</f>
        <v>56.270037885655945</v>
      </c>
      <c r="P16" s="35" t="str">
        <f>'Table A-1'!BD37</f>
        <v/>
      </c>
      <c r="Q16" s="35" t="str">
        <f>'Table A-1'!BW37</f>
        <v/>
      </c>
      <c r="R16" s="35">
        <f>'Table A-1'!BV37</f>
        <v>251.82422296233381</v>
      </c>
      <c r="S16" s="35" t="str">
        <f>'Table A-1'!BX37</f>
        <v/>
      </c>
      <c r="T16" s="35" t="str">
        <f>'Table A-1'!CA37</f>
        <v/>
      </c>
      <c r="U16" s="35">
        <f>'Table A-1'!BZ37</f>
        <v>567.03414957676853</v>
      </c>
      <c r="V16" s="35" t="str">
        <f>'Table A-1'!CB37</f>
        <v/>
      </c>
      <c r="W16" s="35" t="str">
        <f>'Table A-1'!CE37</f>
        <v/>
      </c>
      <c r="X16" s="35">
        <f>'Table A-1'!CD37</f>
        <v>77.437717699376833</v>
      </c>
      <c r="Y16" s="35" t="str">
        <f>'Table A-1'!CF37</f>
        <v/>
      </c>
      <c r="Z16" s="35" t="str">
        <f>'Table A-1'!CI37</f>
        <v/>
      </c>
      <c r="AA16" s="35">
        <f>'Table A-1'!CH37</f>
        <v>74.708189790913167</v>
      </c>
      <c r="AB16" s="35" t="str">
        <f>'Table A-1'!CJ37</f>
        <v/>
      </c>
    </row>
    <row r="17" spans="1:28" x14ac:dyDescent="0.35">
      <c r="A17" s="34" t="str">
        <f>'Table A-1'!A42</f>
        <v>0500 - USDA</v>
      </c>
      <c r="B17" s="34" t="str">
        <f>'Table A-1'!B42</f>
        <v>0596 - FS</v>
      </c>
      <c r="C17" s="34" t="str">
        <f>'Table A-1'!C42</f>
        <v>0596-AD26</v>
      </c>
      <c r="D17" s="34" t="str">
        <f>'Table A-1'!D42</f>
        <v>Colorado Roadless Rule--North Fork Coal Mining Exception (Rule)</v>
      </c>
      <c r="E17" s="35" t="str">
        <f>'Table A-1'!AQ42</f>
        <v/>
      </c>
      <c r="F17" s="35" t="str">
        <f>'Table A-1'!AP42</f>
        <v/>
      </c>
      <c r="G17" s="35" t="str">
        <f>'Table A-1'!AR42</f>
        <v/>
      </c>
      <c r="H17" s="35">
        <f>'Table A-1'!AU42</f>
        <v>-21.537542196082448</v>
      </c>
      <c r="I17" s="35" t="str">
        <f>'Table A-1'!AT42</f>
        <v/>
      </c>
      <c r="J17" s="35">
        <f>'Table A-1'!AV42</f>
        <v>-18.682319744555969</v>
      </c>
      <c r="K17" s="35" t="str">
        <f>'Table A-1'!AY42</f>
        <v/>
      </c>
      <c r="L17" s="35" t="str">
        <f>'Table A-1'!AX42</f>
        <v/>
      </c>
      <c r="M17" s="35" t="str">
        <f>'Table A-1'!AZ42</f>
        <v/>
      </c>
      <c r="N17" s="35">
        <f>'Table A-1'!BC42</f>
        <v>-14.5581095367955</v>
      </c>
      <c r="O17" s="35" t="str">
        <f>'Table A-1'!BB42</f>
        <v/>
      </c>
      <c r="P17" s="35">
        <f>'Table A-1'!BD42</f>
        <v>-27.63573335798468</v>
      </c>
      <c r="Q17" s="35" t="str">
        <f>'Table A-1'!BW42</f>
        <v/>
      </c>
      <c r="R17" s="35" t="str">
        <f>'Table A-1'!BV42</f>
        <v/>
      </c>
      <c r="S17" s="35" t="str">
        <f>'Table A-1'!BX42</f>
        <v/>
      </c>
      <c r="T17" s="35">
        <f>'Table A-1'!CA42</f>
        <v>-28.594805521268253</v>
      </c>
      <c r="U17" s="35" t="str">
        <f>'Table A-1'!BZ42</f>
        <v/>
      </c>
      <c r="V17" s="35">
        <f>'Table A-1'!CB42</f>
        <v>-24.80400478931616</v>
      </c>
      <c r="W17" s="35" t="str">
        <f>'Table A-1'!CE42</f>
        <v/>
      </c>
      <c r="X17" s="35" t="str">
        <f>'Table A-1'!CD42</f>
        <v/>
      </c>
      <c r="Y17" s="35" t="str">
        <f>'Table A-1'!CF42</f>
        <v/>
      </c>
      <c r="Z17" s="35">
        <f>'Table A-1'!CI42</f>
        <v>-19.328403732052028</v>
      </c>
      <c r="AA17" s="35" t="str">
        <f>'Table A-1'!CH42</f>
        <v/>
      </c>
      <c r="AB17" s="35">
        <f>'Table A-1'!CJ42</f>
        <v>-36.691207084573342</v>
      </c>
    </row>
    <row r="18" spans="1:28" x14ac:dyDescent="0.35">
      <c r="A18" s="34" t="str">
        <f>'Table A-1'!A44</f>
        <v>0500 - USDA</v>
      </c>
      <c r="B18" s="34" t="str">
        <f>'Table A-1'!B44</f>
        <v>0581 - AMS</v>
      </c>
      <c r="C18" s="34" t="str">
        <f>'Table A-1'!C44</f>
        <v>0581-AD44</v>
      </c>
      <c r="D18" s="34" t="str">
        <f>'Table A-1'!D44</f>
        <v>NOP; Organic Livestock and Poultry Practices</v>
      </c>
      <c r="E18" s="35">
        <f>'Table A-1'!AQ44</f>
        <v>3.9919478925756358</v>
      </c>
      <c r="F18" s="35" t="str">
        <f>'Table A-1'!AP44</f>
        <v/>
      </c>
      <c r="G18" s="35">
        <f>'Table A-1'!AR44</f>
        <v>37.283286921225283</v>
      </c>
      <c r="H18" s="35">
        <f>'Table A-1'!AU44</f>
        <v>3.0881106338792654</v>
      </c>
      <c r="I18" s="35" t="str">
        <f>'Table A-1'!AT44</f>
        <v/>
      </c>
      <c r="J18" s="35">
        <f>'Table A-1'!AV44</f>
        <v>29.525350450748103</v>
      </c>
      <c r="K18" s="35">
        <f>'Table A-1'!AY44</f>
        <v>6.1762212677585309</v>
      </c>
      <c r="L18" s="35" t="str">
        <f>'Table A-1'!AX44</f>
        <v/>
      </c>
      <c r="M18" s="35">
        <f>'Table A-1'!AZ44</f>
        <v>21.616774437154859</v>
      </c>
      <c r="N18" s="35">
        <f>'Table A-1'!BC44</f>
        <v>6.1762212677585309</v>
      </c>
      <c r="O18" s="35" t="str">
        <f>'Table A-1'!BB44</f>
        <v/>
      </c>
      <c r="P18" s="35">
        <f>'Table A-1'!BD44</f>
        <v>23.349129182989568</v>
      </c>
      <c r="Q18" s="35">
        <f>'Table A-1'!BW44</f>
        <v>5.2999999999999989</v>
      </c>
      <c r="R18" s="35" t="str">
        <f>'Table A-1'!BV44</f>
        <v/>
      </c>
      <c r="S18" s="35">
        <f>'Table A-1'!BX44</f>
        <v>49.5</v>
      </c>
      <c r="T18" s="35">
        <f>'Table A-1'!CA44</f>
        <v>4.0999999999999996</v>
      </c>
      <c r="U18" s="35" t="str">
        <f>'Table A-1'!BZ44</f>
        <v/>
      </c>
      <c r="V18" s="35">
        <f>'Table A-1'!CB44</f>
        <v>39.200000000000003</v>
      </c>
      <c r="W18" s="35">
        <f>'Table A-1'!CE44</f>
        <v>8.1999999999999993</v>
      </c>
      <c r="X18" s="35" t="str">
        <f>'Table A-1'!CD44</f>
        <v/>
      </c>
      <c r="Y18" s="35">
        <f>'Table A-1'!CF44</f>
        <v>28.7</v>
      </c>
      <c r="Z18" s="35">
        <f>'Table A-1'!CI44</f>
        <v>8.1999999999999993</v>
      </c>
      <c r="AA18" s="35" t="str">
        <f>'Table A-1'!CH44</f>
        <v/>
      </c>
      <c r="AB18" s="35">
        <f>'Table A-1'!CJ44</f>
        <v>30.999999999999996</v>
      </c>
    </row>
    <row r="19" spans="1:28" x14ac:dyDescent="0.35">
      <c r="A19" s="34" t="str">
        <f>'Table A-1'!A46</f>
        <v>1600 - DHS</v>
      </c>
      <c r="B19" s="34" t="str">
        <f>'Table A-1'!B46</f>
        <v>1651 - USCBP</v>
      </c>
      <c r="C19" s="34" t="str">
        <f>'Table A-1'!C46</f>
        <v>1651-AA96</v>
      </c>
      <c r="D19" s="34" t="str">
        <f>'Table A-1'!D46</f>
        <v>Definition of Form I-94 to Include Electronic Format</v>
      </c>
      <c r="E19" s="35" t="str">
        <f>'Table A-1'!AQ46</f>
        <v/>
      </c>
      <c r="F19" s="35">
        <f>'Table A-1'!AP46</f>
        <v>80.667690000000007</v>
      </c>
      <c r="G19" s="35" t="str">
        <f>'Table A-1'!AR46</f>
        <v/>
      </c>
      <c r="H19" s="35" t="str">
        <f>'Table A-1'!AU46</f>
        <v/>
      </c>
      <c r="I19" s="35">
        <f>'Table A-1'!AT46</f>
        <v>83.061390000000003</v>
      </c>
      <c r="J19" s="35" t="str">
        <f>'Table A-1'!AV46</f>
        <v/>
      </c>
      <c r="K19" s="35" t="str">
        <f>'Table A-1'!AY46</f>
        <v/>
      </c>
      <c r="L19" s="35">
        <f>'Table A-1'!AX46</f>
        <v>16.7559</v>
      </c>
      <c r="M19" s="35" t="str">
        <f>'Table A-1'!AZ46</f>
        <v/>
      </c>
      <c r="N19" s="35" t="str">
        <f>'Table A-1'!BC46</f>
        <v/>
      </c>
      <c r="O19" s="35">
        <f>'Table A-1'!BB46</f>
        <v>18.75065</v>
      </c>
      <c r="P19" s="35" t="str">
        <f>'Table A-1'!BD46</f>
        <v/>
      </c>
      <c r="Q19" s="35" t="str">
        <f>'Table A-1'!BW46</f>
        <v/>
      </c>
      <c r="R19" s="35">
        <f>'Table A-1'!BV46</f>
        <v>107.100285</v>
      </c>
      <c r="S19" s="35" t="str">
        <f>'Table A-1'!BX46</f>
        <v/>
      </c>
      <c r="T19" s="35" t="str">
        <f>'Table A-1'!CA46</f>
        <v/>
      </c>
      <c r="U19" s="35">
        <f>'Table A-1'!BZ46</f>
        <v>110.278335</v>
      </c>
      <c r="V19" s="35" t="str">
        <f>'Table A-1'!CB46</f>
        <v/>
      </c>
      <c r="W19" s="35" t="str">
        <f>'Table A-1'!CE46</f>
        <v/>
      </c>
      <c r="X19" s="35">
        <f>'Table A-1'!CD46</f>
        <v>22.24635</v>
      </c>
      <c r="Y19" s="35" t="str">
        <f>'Table A-1'!CF46</f>
        <v/>
      </c>
      <c r="Z19" s="35" t="str">
        <f>'Table A-1'!CI46</f>
        <v/>
      </c>
      <c r="AA19" s="35">
        <f>'Table A-1'!CH46</f>
        <v>24.894724999999998</v>
      </c>
      <c r="AB19" s="35" t="str">
        <f>'Table A-1'!CJ46</f>
        <v/>
      </c>
    </row>
    <row r="20" spans="1:28" x14ac:dyDescent="0.35">
      <c r="A20" s="34" t="str">
        <f>'Table A-1'!A51</f>
        <v>2100 - DOT</v>
      </c>
      <c r="B20" s="34" t="str">
        <f>'Table A-1'!B51</f>
        <v>2127 - NHTSA</v>
      </c>
      <c r="C20" s="34" t="str">
        <f>'Table A-1'!C51</f>
        <v>2127-AK93</v>
      </c>
      <c r="D20" s="34" t="str">
        <f>'Table A-1'!D51</f>
        <v>Sound for Hybrid and Electric Vehicles</v>
      </c>
      <c r="E20" s="35">
        <f>'Table A-1'!AQ51</f>
        <v>193.13328091985656</v>
      </c>
      <c r="F20" s="35">
        <f>'Table A-1'!AP51</f>
        <v>194.03504004717215</v>
      </c>
      <c r="G20" s="35">
        <f>'Table A-1'!AR51</f>
        <v>193.13328091985656</v>
      </c>
      <c r="H20" s="35">
        <f>'Table A-1'!AU51</f>
        <v>249.74807134784535</v>
      </c>
      <c r="I20" s="35">
        <f>'Table A-1'!AT51</f>
        <v>250.94780305636087</v>
      </c>
      <c r="J20" s="35">
        <f>'Table A-1'!AV51</f>
        <v>249.74807134784535</v>
      </c>
      <c r="K20" s="35">
        <f>'Table A-1'!AY51</f>
        <v>32.384914746204117</v>
      </c>
      <c r="L20" s="35">
        <f>'Table A-1'!AX51</f>
        <v>32.557425187951459</v>
      </c>
      <c r="M20" s="35">
        <f>'Table A-1'!AZ51</f>
        <v>32.384914746204117</v>
      </c>
      <c r="N20" s="35">
        <f>'Table A-1'!BC51</f>
        <v>32.776983931993513</v>
      </c>
      <c r="O20" s="35">
        <f>'Table A-1'!BB51</f>
        <v>32.941652990025062</v>
      </c>
      <c r="P20" s="35">
        <f>'Table A-1'!BD51</f>
        <v>32.776983931993513</v>
      </c>
      <c r="Q20" s="35">
        <f>'Table A-1'!BW51</f>
        <v>256.41777308240387</v>
      </c>
      <c r="R20" s="35">
        <f>'Table A-1'!BV51</f>
        <v>257.61501400422583</v>
      </c>
      <c r="S20" s="35">
        <f>'Table A-1'!BX51</f>
        <v>256.41777308240387</v>
      </c>
      <c r="T20" s="35">
        <f>'Table A-1'!CA51</f>
        <v>331.58368139157784</v>
      </c>
      <c r="U20" s="35">
        <f>'Table A-1'!BZ51</f>
        <v>333.17653235713232</v>
      </c>
      <c r="V20" s="35">
        <f>'Table A-1'!CB51</f>
        <v>331.58368139157784</v>
      </c>
      <c r="W20" s="35">
        <f>'Table A-1'!CE51</f>
        <v>42.99656527934745</v>
      </c>
      <c r="X20" s="35">
        <f>'Table A-1'!CD51</f>
        <v>43.225602673087323</v>
      </c>
      <c r="Y20" s="35">
        <f>'Table A-1'!CF51</f>
        <v>42.99656527934745</v>
      </c>
      <c r="Z20" s="35">
        <f>'Table A-1'!CI51</f>
        <v>43.517104810574416</v>
      </c>
      <c r="AA20" s="35">
        <f>'Table A-1'!CH51</f>
        <v>43.735731413689741</v>
      </c>
      <c r="AB20" s="35">
        <f>'Table A-1'!CJ51</f>
        <v>43.517104810574416</v>
      </c>
    </row>
    <row r="21" spans="1:28" x14ac:dyDescent="0.35">
      <c r="A21" s="34" t="str">
        <f>'Table A-1'!A52</f>
        <v>2100 - DOT</v>
      </c>
      <c r="B21" s="34" t="str">
        <f>'Table A-1'!B52</f>
        <v>2126 - FMCSA</v>
      </c>
      <c r="C21" s="34" t="str">
        <f>'Table A-1'!C52</f>
        <v>2126-AB18</v>
      </c>
      <c r="D21" s="34" t="str">
        <f>'Table A-1'!D52</f>
        <v>Commercial Driver's License Drug and Alcohol Clearinghouse (MAP-21)</v>
      </c>
      <c r="E21" s="35" t="str">
        <f>'Table A-1'!AQ52</f>
        <v/>
      </c>
      <c r="F21" s="35">
        <f>'Table A-1'!AP52</f>
        <v>150.83757716049382</v>
      </c>
      <c r="G21" s="35" t="str">
        <f>'Table A-1'!AR52</f>
        <v/>
      </c>
      <c r="H21" s="35" t="str">
        <f>'Table A-1'!AU52</f>
        <v/>
      </c>
      <c r="I21" s="35">
        <f>'Table A-1'!AT52</f>
        <v>150.83757716049382</v>
      </c>
      <c r="J21" s="35" t="str">
        <f>'Table A-1'!AV52</f>
        <v/>
      </c>
      <c r="K21" s="35" t="str">
        <f>'Table A-1'!AY52</f>
        <v/>
      </c>
      <c r="L21" s="35">
        <f>'Table A-1'!AX52</f>
        <v>118.51523919753087</v>
      </c>
      <c r="M21" s="35" t="str">
        <f>'Table A-1'!AZ52</f>
        <v/>
      </c>
      <c r="N21" s="35" t="str">
        <f>'Table A-1'!BC52</f>
        <v/>
      </c>
      <c r="O21" s="35">
        <f>'Table A-1'!BB52</f>
        <v>118.51523919753087</v>
      </c>
      <c r="P21" s="35" t="str">
        <f>'Table A-1'!BD52</f>
        <v/>
      </c>
      <c r="Q21" s="35" t="str">
        <f>'Table A-1'!BW52</f>
        <v/>
      </c>
      <c r="R21" s="35">
        <f>'Table A-1'!BV52</f>
        <v>200.26292438271602</v>
      </c>
      <c r="S21" s="35" t="str">
        <f>'Table A-1'!BX52</f>
        <v/>
      </c>
      <c r="T21" s="35" t="str">
        <f>'Table A-1'!CA52</f>
        <v/>
      </c>
      <c r="U21" s="35">
        <f>'Table A-1'!BZ52</f>
        <v>200.26292438271602</v>
      </c>
      <c r="V21" s="35" t="str">
        <f>'Table A-1'!CB52</f>
        <v/>
      </c>
      <c r="W21" s="35" t="str">
        <f>'Table A-1'!CE52</f>
        <v/>
      </c>
      <c r="X21" s="35">
        <f>'Table A-1'!CD52</f>
        <v>157.34944058641975</v>
      </c>
      <c r="Y21" s="35" t="str">
        <f>'Table A-1'!CF52</f>
        <v/>
      </c>
      <c r="Z21" s="35" t="str">
        <f>'Table A-1'!CI52</f>
        <v/>
      </c>
      <c r="AA21" s="35">
        <f>'Table A-1'!CH52</f>
        <v>157.34944058641975</v>
      </c>
      <c r="AB21" s="35" t="str">
        <f>'Table A-1'!CJ52</f>
        <v/>
      </c>
    </row>
    <row r="22" spans="1:28" x14ac:dyDescent="0.35">
      <c r="A22" s="34" t="str">
        <f>'Table A-1'!A53</f>
        <v>2100 - DOT</v>
      </c>
      <c r="B22" s="34" t="str">
        <f>'Table A-1'!B53</f>
        <v>2126 - FMCSA</v>
      </c>
      <c r="C22" s="34" t="str">
        <f>'Table A-1'!C53</f>
        <v>2126-AB66</v>
      </c>
      <c r="D22" s="34" t="str">
        <f>'Table A-1'!D53</f>
        <v>Entry-Level Driver Training</v>
      </c>
      <c r="E22" s="35">
        <f>'Table A-1'!AQ53</f>
        <v>91.579957561728406</v>
      </c>
      <c r="F22" s="35">
        <f>'Table A-1'!AP53</f>
        <v>182.39033564814815</v>
      </c>
      <c r="G22" s="35">
        <f>'Table A-1'!AR53</f>
        <v>273.2007137345679</v>
      </c>
      <c r="H22" s="35">
        <f>'Table A-1'!AU53</f>
        <v>90.81037808641976</v>
      </c>
      <c r="I22" s="35">
        <f>'Table A-1'!AT53</f>
        <v>181.62075617283952</v>
      </c>
      <c r="J22" s="35">
        <f>'Table A-1'!AV53</f>
        <v>271.66155478395063</v>
      </c>
      <c r="K22" s="35">
        <f>'Table A-1'!AY53</f>
        <v>283.20524691358025</v>
      </c>
      <c r="L22" s="35">
        <f>'Table A-1'!AX53</f>
        <v>283.20524691358025</v>
      </c>
      <c r="M22" s="35">
        <f>'Table A-1'!AZ53</f>
        <v>283.20524691358025</v>
      </c>
      <c r="N22" s="35">
        <f>'Table A-1'!BC53</f>
        <v>282.43566743827159</v>
      </c>
      <c r="O22" s="35">
        <f>'Table A-1'!BB53</f>
        <v>282.43566743827159</v>
      </c>
      <c r="P22" s="35">
        <f>'Table A-1'!BD53</f>
        <v>282.43566743827159</v>
      </c>
      <c r="Q22" s="35">
        <f>'Table A-1'!BW53</f>
        <v>121.58820408950618</v>
      </c>
      <c r="R22" s="35">
        <f>'Table A-1'!BV53</f>
        <v>242.15465856481481</v>
      </c>
      <c r="S22" s="35">
        <f>'Table A-1'!BX53</f>
        <v>362.72111304012344</v>
      </c>
      <c r="T22" s="35">
        <f>'Table A-1'!CA53</f>
        <v>120.56645447530865</v>
      </c>
      <c r="U22" s="35">
        <f>'Table A-1'!BZ53</f>
        <v>241.13290895061729</v>
      </c>
      <c r="V22" s="35">
        <f>'Table A-1'!CB53</f>
        <v>360.67761381172841</v>
      </c>
      <c r="W22" s="35">
        <f>'Table A-1'!CE53</f>
        <v>376.00385802469134</v>
      </c>
      <c r="X22" s="35">
        <f>'Table A-1'!CD53</f>
        <v>376.00385802469134</v>
      </c>
      <c r="Y22" s="35">
        <f>'Table A-1'!CF53</f>
        <v>376.00385802469134</v>
      </c>
      <c r="Z22" s="35">
        <f>'Table A-1'!CI53</f>
        <v>374.98210841049377</v>
      </c>
      <c r="AA22" s="35">
        <f>'Table A-1'!CH53</f>
        <v>374.98210841049377</v>
      </c>
      <c r="AB22" s="35">
        <f>'Table A-1'!CJ53</f>
        <v>374.98210841049377</v>
      </c>
    </row>
    <row r="23" spans="1:28" x14ac:dyDescent="0.35">
      <c r="A23" s="34" t="str">
        <f>'Table A-1'!A55</f>
        <v>2500 - HUD</v>
      </c>
      <c r="B23" s="34" t="str">
        <f>'Table A-1'!B55</f>
        <v>2577 - PIH</v>
      </c>
      <c r="C23" s="34" t="str">
        <f>'Table A-1'!C55</f>
        <v>2577-AC97</v>
      </c>
      <c r="D23" s="34" t="str">
        <f>'Table A-1'!D55</f>
        <v>Instituting Smoke-Free Public Housing (FR-5597)</v>
      </c>
      <c r="E23" s="35">
        <f>'Table A-1'!AQ55</f>
        <v>92.59048182538244</v>
      </c>
      <c r="F23" s="35" t="str">
        <f>'Table A-1'!AP55</f>
        <v/>
      </c>
      <c r="G23" s="35">
        <f>'Table A-1'!AR55</f>
        <v>247.61862409222343</v>
      </c>
      <c r="H23" s="35">
        <f>'Table A-1'!AU55</f>
        <v>92.59048182538244</v>
      </c>
      <c r="I23" s="35" t="str">
        <f>'Table A-1'!AT55</f>
        <v/>
      </c>
      <c r="J23" s="35">
        <f>'Table A-1'!AV55</f>
        <v>247.61862409222343</v>
      </c>
      <c r="K23" s="35">
        <f>'Table A-1'!AY55</f>
        <v>48.503402074645244</v>
      </c>
      <c r="L23" s="35" t="str">
        <f>'Table A-1'!AX55</f>
        <v/>
      </c>
      <c r="M23" s="35">
        <f>'Table A-1'!AZ55</f>
        <v>264.75090896945289</v>
      </c>
      <c r="N23" s="35">
        <f>'Table A-1'!BC55</f>
        <v>48.503402074645244</v>
      </c>
      <c r="O23" s="35" t="str">
        <f>'Table A-1'!BB55</f>
        <v/>
      </c>
      <c r="P23" s="35">
        <f>'Table A-1'!BD55</f>
        <v>264.75090896945289</v>
      </c>
      <c r="Q23" s="35">
        <f>'Table A-1'!BW55</f>
        <v>122.92984950710475</v>
      </c>
      <c r="R23" s="35" t="str">
        <f>'Table A-1'!BV55</f>
        <v/>
      </c>
      <c r="S23" s="35">
        <f>'Table A-1'!BX55</f>
        <v>328.75647253051369</v>
      </c>
      <c r="T23" s="35">
        <f>'Table A-1'!CA55</f>
        <v>122.92984950710475</v>
      </c>
      <c r="U23" s="35" t="str">
        <f>'Table A-1'!BZ55</f>
        <v/>
      </c>
      <c r="V23" s="35">
        <f>'Table A-1'!CB55</f>
        <v>328.75647253051369</v>
      </c>
      <c r="W23" s="35">
        <f>'Table A-1'!CE55</f>
        <v>64.396639914494841</v>
      </c>
      <c r="X23" s="35" t="str">
        <f>'Table A-1'!CD55</f>
        <v/>
      </c>
      <c r="Y23" s="35">
        <f>'Table A-1'!CF55</f>
        <v>351.50253843437764</v>
      </c>
      <c r="Z23" s="35">
        <f>'Table A-1'!CI55</f>
        <v>64.396639914494841</v>
      </c>
      <c r="AA23" s="35" t="str">
        <f>'Table A-1'!CH55</f>
        <v/>
      </c>
      <c r="AB23" s="35">
        <f>'Table A-1'!CJ55</f>
        <v>351.50253843437764</v>
      </c>
    </row>
    <row r="24" spans="1:28" x14ac:dyDescent="0.35">
      <c r="A24" s="34" t="str">
        <f>'Table A-1'!A61</f>
        <v>3014 - ATBCB</v>
      </c>
      <c r="B24" s="34" t="str">
        <f>'Table A-1'!B61</f>
        <v>3014 - ATBCB</v>
      </c>
      <c r="C24" s="34" t="str">
        <f>'Table A-1'!C61</f>
        <v>3014-AA37</v>
      </c>
      <c r="D24" s="34" t="str">
        <f>'Table A-1'!D61</f>
        <v>Information and Communication Technology Standards and Guidelines</v>
      </c>
      <c r="E24" s="35">
        <f>'Table A-1'!AQ61</f>
        <v>23.652869900322379</v>
      </c>
      <c r="F24" s="35">
        <f>'Table A-1'!AP61</f>
        <v>53.514618149479389</v>
      </c>
      <c r="G24" s="35">
        <f>'Table A-1'!AR61</f>
        <v>138.51711935376295</v>
      </c>
      <c r="H24" s="35">
        <f>'Table A-1'!AU61</f>
        <v>25.131174269092529</v>
      </c>
      <c r="I24" s="35">
        <f>'Table A-1'!AT61</f>
        <v>56.914718197650728</v>
      </c>
      <c r="J24" s="35">
        <f>'Table A-1'!AV61</f>
        <v>147.09128469262978</v>
      </c>
      <c r="K24" s="35">
        <f>'Table A-1'!AY61</f>
        <v>89.437414310593994</v>
      </c>
      <c r="L24" s="35">
        <f>'Table A-1'!AX61</f>
        <v>134.82135843183755</v>
      </c>
      <c r="M24" s="35">
        <f>'Table A-1'!AZ61</f>
        <v>211.17577907881574</v>
      </c>
      <c r="N24" s="35">
        <f>'Table A-1'!BC61</f>
        <v>93.724496980027425</v>
      </c>
      <c r="O24" s="35">
        <f>'Table A-1'!BB61</f>
        <v>140.95632156223368</v>
      </c>
      <c r="P24" s="35">
        <f>'Table A-1'!BD61</f>
        <v>219.45428354392857</v>
      </c>
      <c r="Q24" s="35">
        <f>'Table A-1'!BW61</f>
        <v>31.403268240263831</v>
      </c>
      <c r="R24" s="35">
        <f>'Table A-1'!BV61</f>
        <v>71.049894393596929</v>
      </c>
      <c r="S24" s="35">
        <f>'Table A-1'!BX61</f>
        <v>183.90538963204509</v>
      </c>
      <c r="T24" s="35">
        <f>'Table A-1'!CA61</f>
        <v>33.365972505280318</v>
      </c>
      <c r="U24" s="35">
        <f>'Table A-1'!BZ61</f>
        <v>75.564114203134849</v>
      </c>
      <c r="V24" s="35">
        <f>'Table A-1'!CB61</f>
        <v>195.28907436914068</v>
      </c>
      <c r="W24" s="35">
        <f>'Table A-1'!CE61</f>
        <v>118.74360803349761</v>
      </c>
      <c r="X24" s="35">
        <f>'Table A-1'!CD61</f>
        <v>178.99862896950381</v>
      </c>
      <c r="Y24" s="35">
        <f>'Table A-1'!CF61</f>
        <v>280.37230425760549</v>
      </c>
      <c r="Z24" s="35">
        <f>'Table A-1'!CI61</f>
        <v>124.43545040204542</v>
      </c>
      <c r="AA24" s="35">
        <f>'Table A-1'!CH61</f>
        <v>187.14385166932226</v>
      </c>
      <c r="AB24" s="35">
        <f>'Table A-1'!CJ61</f>
        <v>291.36344814169786</v>
      </c>
    </row>
  </sheetData>
  <mergeCells count="4">
    <mergeCell ref="E3:J3"/>
    <mergeCell ref="K3:P3"/>
    <mergeCell ref="Q3:V3"/>
    <mergeCell ref="W3:AB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30"/>
  <sheetViews>
    <sheetView workbookViewId="0"/>
  </sheetViews>
  <sheetFormatPr defaultColWidth="9.08984375" defaultRowHeight="14.5" x14ac:dyDescent="0.35"/>
  <cols>
    <col min="1" max="1" width="11.54296875" style="24" customWidth="1"/>
    <col min="2" max="2" width="11.81640625" style="24" bestFit="1" customWidth="1"/>
    <col min="3" max="3" width="10.6328125" style="24" bestFit="1" customWidth="1"/>
    <col min="4" max="4" width="120" style="24" customWidth="1"/>
    <col min="5" max="5" width="11.54296875" style="24" customWidth="1"/>
    <col min="6" max="6" width="9.08984375" style="24" customWidth="1"/>
    <col min="7" max="7" width="11.08984375" style="24" customWidth="1"/>
    <col min="8" max="8" width="12.08984375" style="24" customWidth="1"/>
    <col min="9" max="9" width="9.08984375" style="24" customWidth="1"/>
    <col min="10" max="10" width="11.81640625" style="24" customWidth="1"/>
    <col min="11" max="11" width="11.36328125" style="24" customWidth="1"/>
    <col min="12" max="12" width="9.453125" style="24" customWidth="1"/>
    <col min="13" max="13" width="12.08984375" style="24" customWidth="1"/>
    <col min="14" max="14" width="11.54296875" style="24" customWidth="1"/>
    <col min="15" max="15" width="9.08984375" style="24" customWidth="1"/>
    <col min="16" max="16" width="11.453125" style="24" customWidth="1"/>
    <col min="17" max="17" width="8.81640625" customWidth="1"/>
    <col min="18" max="16384" width="9.08984375" style="24"/>
  </cols>
  <sheetData>
    <row r="1" spans="1:17" x14ac:dyDescent="0.35">
      <c r="A1" s="25" t="s">
        <v>505</v>
      </c>
      <c r="B1" s="25"/>
    </row>
    <row r="2" spans="1:17" x14ac:dyDescent="0.35">
      <c r="A2" s="25"/>
      <c r="B2" s="25"/>
    </row>
    <row r="3" spans="1:17" x14ac:dyDescent="0.35">
      <c r="E3" s="80" t="s">
        <v>294</v>
      </c>
      <c r="F3" s="80"/>
      <c r="G3" s="80"/>
      <c r="H3" s="80"/>
      <c r="I3" s="80"/>
      <c r="J3" s="80"/>
      <c r="K3" s="80"/>
      <c r="L3" s="80"/>
      <c r="M3" s="80"/>
      <c r="N3" s="80"/>
      <c r="O3" s="80"/>
      <c r="P3" s="80"/>
    </row>
    <row r="4" spans="1:17" x14ac:dyDescent="0.35">
      <c r="E4" s="80" t="s">
        <v>280</v>
      </c>
      <c r="F4" s="80"/>
      <c r="G4" s="80"/>
      <c r="H4" s="80"/>
      <c r="I4" s="80"/>
      <c r="J4" s="80"/>
      <c r="K4" s="80" t="s">
        <v>281</v>
      </c>
      <c r="L4" s="80"/>
      <c r="M4" s="80"/>
      <c r="N4" s="80"/>
      <c r="O4" s="80"/>
      <c r="P4" s="80"/>
    </row>
    <row r="5" spans="1:17" s="39" customFormat="1" ht="30" customHeight="1" x14ac:dyDescent="0.25">
      <c r="A5" s="38" t="str">
        <f>'Table A-1'!A3</f>
        <v>Agency</v>
      </c>
      <c r="B5" s="38" t="str">
        <f>'Table A-1'!B3</f>
        <v>Subagency</v>
      </c>
      <c r="C5" s="38" t="str">
        <f>'Table A-1'!C3</f>
        <v>RIN</v>
      </c>
      <c r="D5" s="38" t="str">
        <f>'Table A-1'!D3</f>
        <v>Title</v>
      </c>
      <c r="E5" s="40" t="s">
        <v>288</v>
      </c>
      <c r="F5" s="40" t="s">
        <v>289</v>
      </c>
      <c r="G5" s="40" t="s">
        <v>290</v>
      </c>
      <c r="H5" s="40" t="s">
        <v>291</v>
      </c>
      <c r="I5" s="40" t="s">
        <v>292</v>
      </c>
      <c r="J5" s="40" t="s">
        <v>293</v>
      </c>
      <c r="K5" s="40" t="s">
        <v>288</v>
      </c>
      <c r="L5" s="40" t="s">
        <v>289</v>
      </c>
      <c r="M5" s="40" t="s">
        <v>290</v>
      </c>
      <c r="N5" s="40" t="s">
        <v>291</v>
      </c>
      <c r="O5" s="40" t="s">
        <v>292</v>
      </c>
      <c r="P5" s="40" t="s">
        <v>293</v>
      </c>
      <c r="Q5" s="4"/>
    </row>
    <row r="6" spans="1:17" x14ac:dyDescent="0.35">
      <c r="A6" s="34" t="str">
        <f>'Table A-1'!A16</f>
        <v>0900 - HHS</v>
      </c>
      <c r="B6" s="34" t="str">
        <f>'Table A-1'!B16</f>
        <v>0955 - ONC</v>
      </c>
      <c r="C6" s="34" t="str">
        <f>'Table A-1'!C16</f>
        <v>0955-AA00</v>
      </c>
      <c r="D6" s="34" t="str">
        <f>'Table A-1'!D16</f>
        <v xml:space="preserve">ONC Health IT Certification Program: Enhanced Oversight and Accountability
</v>
      </c>
      <c r="E6" s="35">
        <f>'Table A-1'!AY16</f>
        <v>0.12804361164865249</v>
      </c>
      <c r="F6" s="35">
        <f>'Table A-1'!AX16</f>
        <v>4.9711049228300368</v>
      </c>
      <c r="G6" s="35">
        <f>'Table A-1'!AZ16</f>
        <v>489.84213432765375</v>
      </c>
      <c r="H6" s="35">
        <f>'Table A-1'!BC16</f>
        <v>0.12804361164865249</v>
      </c>
      <c r="I6" s="35">
        <f>'Table A-1'!BB16</f>
        <v>4.9711049228300368</v>
      </c>
      <c r="J6" s="35">
        <f>'Table A-1'!BD16</f>
        <v>489.84213432765375</v>
      </c>
      <c r="K6" s="35">
        <f>'Table A-1'!CE16</f>
        <v>0.17</v>
      </c>
      <c r="L6" s="35">
        <f>'Table A-1'!CD16</f>
        <v>6.5999999999999988</v>
      </c>
      <c r="M6" s="35">
        <f>'Table A-1'!CF16</f>
        <v>650.34999999999991</v>
      </c>
      <c r="N6" s="35">
        <f>'Table A-1'!CI16</f>
        <v>0.17</v>
      </c>
      <c r="O6" s="35">
        <f>'Table A-1'!CH16</f>
        <v>6.5999999999999988</v>
      </c>
      <c r="P6" s="35">
        <f>'Table A-1'!CJ16</f>
        <v>650.34999999999991</v>
      </c>
    </row>
    <row r="7" spans="1:17" x14ac:dyDescent="0.35">
      <c r="A7" s="34" t="str">
        <f>'Table A-1'!A25</f>
        <v>0900 - HHS</v>
      </c>
      <c r="B7" s="34" t="str">
        <f>'Table A-1'!B25</f>
        <v>0938 - CMS</v>
      </c>
      <c r="C7" s="34" t="str">
        <f>'Table A-1'!C25</f>
        <v>0938-AG81</v>
      </c>
      <c r="D7" s="34" t="str">
        <f>'Table A-1'!D25</f>
        <v>Conditions of Participation for Home Health Agencies; Delay of Effective Date (CMS-3819-F2)</v>
      </c>
      <c r="E7" s="35" t="str">
        <f>'Table A-1'!AY25</f>
        <v/>
      </c>
      <c r="F7" s="35">
        <f>'Table A-1'!AX25</f>
        <v>221.4481071486511</v>
      </c>
      <c r="G7" s="35" t="str">
        <f>'Table A-1'!AZ25</f>
        <v/>
      </c>
      <c r="H7" s="35" t="str">
        <f>'Table A-1'!BC25</f>
        <v/>
      </c>
      <c r="I7" s="35">
        <f>'Table A-1'!BB25</f>
        <v>221.41003540447946</v>
      </c>
      <c r="J7" s="35" t="str">
        <f>'Table A-1'!BD25</f>
        <v/>
      </c>
      <c r="K7" s="35" t="str">
        <f>'Table A-1'!CE25</f>
        <v/>
      </c>
      <c r="L7" s="35">
        <f>'Table A-1'!CD25</f>
        <v>294.01059319203353</v>
      </c>
      <c r="M7" s="35" t="str">
        <f>'Table A-1'!CF25</f>
        <v/>
      </c>
      <c r="N7" s="35" t="str">
        <f>'Table A-1'!CI25</f>
        <v/>
      </c>
      <c r="O7" s="35">
        <f>'Table A-1'!CH25</f>
        <v>293.96004637891377</v>
      </c>
      <c r="P7" s="35" t="str">
        <f>'Table A-1'!CJ25</f>
        <v/>
      </c>
      <c r="Q7" s="24"/>
    </row>
    <row r="8" spans="1:17" x14ac:dyDescent="0.35">
      <c r="A8" s="34" t="str">
        <f>'Table A-1'!A31</f>
        <v>0900 - HHS</v>
      </c>
      <c r="B8" s="34" t="str">
        <f>'Table A-1'!B31</f>
        <v>0937 - OASH</v>
      </c>
      <c r="C8" s="34" t="str">
        <f>'Table A-1'!C31</f>
        <v>0937-AA02</v>
      </c>
      <c r="D8" s="34" t="str">
        <f>'Table A-1'!D31</f>
        <v>Federal Policy for the Protection of Human Subjects; Final Rules</v>
      </c>
      <c r="E8" s="35" t="str">
        <f>'Table A-1'!AY31</f>
        <v/>
      </c>
      <c r="F8" s="35">
        <f>'Table A-1'!AX31</f>
        <v>-111.16949298113352</v>
      </c>
      <c r="G8" s="35" t="str">
        <f>'Table A-1'!AZ31</f>
        <v/>
      </c>
      <c r="H8" s="35" t="str">
        <f>'Table A-1'!BC31</f>
        <v/>
      </c>
      <c r="I8" s="35">
        <f>'Table A-1'!BB31</f>
        <v>-122.59101623261984</v>
      </c>
      <c r="J8" s="35" t="str">
        <f>'Table A-1'!BD31</f>
        <v/>
      </c>
      <c r="K8" s="35" t="str">
        <f>'Table A-1'!CE31</f>
        <v/>
      </c>
      <c r="L8" s="35">
        <f>'Table A-1'!CD31</f>
        <v>-147.5966943095172</v>
      </c>
      <c r="M8" s="35" t="str">
        <f>'Table A-1'!CF31</f>
        <v/>
      </c>
      <c r="N8" s="35" t="str">
        <f>'Table A-1'!CI31</f>
        <v/>
      </c>
      <c r="O8" s="35">
        <f>'Table A-1'!CH31</f>
        <v>-162.76073824542652</v>
      </c>
      <c r="P8" s="35" t="str">
        <f>'Table A-1'!CJ31</f>
        <v/>
      </c>
      <c r="Q8" s="24"/>
    </row>
    <row r="9" spans="1:17" x14ac:dyDescent="0.35">
      <c r="A9" s="34" t="str">
        <f>'Table A-1'!A32</f>
        <v>0900 - HHS</v>
      </c>
      <c r="B9" s="34" t="str">
        <f>'Table A-1'!B32</f>
        <v>0920 - CDC</v>
      </c>
      <c r="C9" s="34" t="str">
        <f>'Table A-1'!C32</f>
        <v>0920-AA56</v>
      </c>
      <c r="D9" s="34" t="str">
        <f>'Table A-1'!D32</f>
        <v xml:space="preserve">World Trade Center Health Program: Amendments to Definitions, Appeals, and Other Requirements    </v>
      </c>
      <c r="E9" s="35" t="str">
        <f>'Table A-1'!AY32</f>
        <v/>
      </c>
      <c r="F9" s="35">
        <f>'Table A-1'!AX32</f>
        <v>311.6552977888901</v>
      </c>
      <c r="G9" s="35" t="str">
        <f>'Table A-1'!AZ32</f>
        <v/>
      </c>
      <c r="H9" s="35" t="str">
        <f>'Table A-1'!BC32</f>
        <v/>
      </c>
      <c r="I9" s="35">
        <f>'Table A-1'!BB32</f>
        <v>317.21377243794677</v>
      </c>
      <c r="J9" s="35" t="str">
        <f>'Table A-1'!BD32</f>
        <v/>
      </c>
      <c r="K9" s="35" t="str">
        <f>'Table A-1'!CE32</f>
        <v/>
      </c>
      <c r="L9" s="35">
        <f>'Table A-1'!CD32</f>
        <v>413.77621219784521</v>
      </c>
      <c r="M9" s="35" t="str">
        <f>'Table A-1'!CF32</f>
        <v/>
      </c>
      <c r="N9" s="35" t="str">
        <f>'Table A-1'!CI32</f>
        <v/>
      </c>
      <c r="O9" s="35">
        <f>'Table A-1'!CH32</f>
        <v>421.15604691332106</v>
      </c>
      <c r="P9" s="35" t="str">
        <f>'Table A-1'!CJ32</f>
        <v/>
      </c>
      <c r="Q9" s="24"/>
    </row>
    <row r="10" spans="1:17" x14ac:dyDescent="0.35">
      <c r="A10" s="34" t="str">
        <f>'Table A-1'!A38</f>
        <v>1200 - DOL</v>
      </c>
      <c r="B10" s="34" t="str">
        <f>'Table A-1'!B38</f>
        <v>1210 - EBSA</v>
      </c>
      <c r="C10" s="34" t="str">
        <f>'Table A-1'!C38</f>
        <v>1210-AB79</v>
      </c>
      <c r="D10" s="34" t="str">
        <f>'Table A-1'!D38</f>
        <v>Definition of the Term Fiduciary--Delay of Applicability Date</v>
      </c>
      <c r="E10" s="35" t="str">
        <f>'Table A-1'!AY38</f>
        <v/>
      </c>
      <c r="F10" s="35">
        <f>'Table A-1'!AX38</f>
        <v>-12.051163449284939</v>
      </c>
      <c r="G10" s="35" t="str">
        <f>'Table A-1'!AZ38</f>
        <v/>
      </c>
      <c r="H10" s="35" t="str">
        <f>'Table A-1'!BC38</f>
        <v/>
      </c>
      <c r="I10" s="35">
        <f>'Table A-1'!BB38</f>
        <v>-10.544768018124321</v>
      </c>
      <c r="J10" s="35" t="str">
        <f>'Table A-1'!BD38</f>
        <v/>
      </c>
      <c r="K10" s="35" t="str">
        <f>'Table A-1'!CE38</f>
        <v/>
      </c>
      <c r="L10" s="35">
        <f>'Table A-1'!CD38</f>
        <v>-15.999999999999998</v>
      </c>
      <c r="M10" s="35" t="str">
        <f>'Table A-1'!CF38</f>
        <v/>
      </c>
      <c r="N10" s="35" t="str">
        <f>'Table A-1'!CI38</f>
        <v/>
      </c>
      <c r="O10" s="35">
        <f>'Table A-1'!CH38</f>
        <v>-13.999999999999998</v>
      </c>
      <c r="P10" s="35" t="str">
        <f>'Table A-1'!CJ38</f>
        <v/>
      </c>
      <c r="Q10" s="24"/>
    </row>
    <row r="11" spans="1:17" x14ac:dyDescent="0.35">
      <c r="A11" s="34" t="str">
        <f>'Table A-1'!A45</f>
        <v>0500 - USDA</v>
      </c>
      <c r="B11" s="34" t="str">
        <f>'Table A-1'!B45</f>
        <v>0580 - GIPSA</v>
      </c>
      <c r="C11" s="34" t="str">
        <f>'Table A-1'!C45</f>
        <v>0580-AB25</v>
      </c>
      <c r="D11" s="34" t="str">
        <f>'Table A-1'!D45</f>
        <v>Clarification of Scope</v>
      </c>
      <c r="E11" s="35">
        <f>'Table A-1'!AY45</f>
        <v>5.2627635528217294</v>
      </c>
      <c r="F11" s="35">
        <f>'Table A-1'!AX45</f>
        <v>39.071584466595027</v>
      </c>
      <c r="G11" s="35">
        <f>'Table A-1'!AZ45</f>
        <v>72.88040538036833</v>
      </c>
      <c r="H11" s="35">
        <f>'Table A-1'!BC45</f>
        <v>5.0779755067254611</v>
      </c>
      <c r="I11" s="35">
        <f>'Table A-1'!BB45</f>
        <v>38.02198836476822</v>
      </c>
      <c r="J11" s="35">
        <f>'Table A-1'!BD45</f>
        <v>70.966001222810988</v>
      </c>
      <c r="K11" s="35">
        <f>'Table A-1'!CE45</f>
        <v>6.9872271834587023</v>
      </c>
      <c r="L11" s="35">
        <f>'Table A-1'!CD45</f>
        <v>51.874273724385809</v>
      </c>
      <c r="M11" s="35">
        <f>'Table A-1'!CF45</f>
        <v>96.761320265312932</v>
      </c>
      <c r="N11" s="35">
        <f>'Table A-1'!CI45</f>
        <v>6.7418891503316418</v>
      </c>
      <c r="O11" s="35">
        <f>'Table A-1'!CH45</f>
        <v>50.480753696224099</v>
      </c>
      <c r="P11" s="35">
        <f>'Table A-1'!CJ45</f>
        <v>94.219618242116567</v>
      </c>
      <c r="Q11" s="24"/>
    </row>
    <row r="12" spans="1:17" x14ac:dyDescent="0.35">
      <c r="A12" s="34" t="str">
        <f>'Table A-1'!A48</f>
        <v>1600 - DHS</v>
      </c>
      <c r="B12" s="34" t="str">
        <f>'Table A-1'!B48</f>
        <v>1615 - USCIS</v>
      </c>
      <c r="C12" s="34" t="str">
        <f>'Table A-1'!C48</f>
        <v>1615-AC05</v>
      </c>
      <c r="D12" s="34" t="str">
        <f>'Table A-1'!D48</f>
        <v>Retention of EB-1, EB-2, and EB-3 Immigrant Workers and Program Improvements Affecting Highly-Skilled H-1B Nonimmigrant Workers</v>
      </c>
      <c r="E12" s="35">
        <f>'Table A-1'!AY48</f>
        <v>60.933695190446976</v>
      </c>
      <c r="F12" s="35">
        <f>'Table A-1'!AX48</f>
        <v>62.36477085004956</v>
      </c>
      <c r="G12" s="35">
        <f>'Table A-1'!AZ48</f>
        <v>64.097125595884265</v>
      </c>
      <c r="H12" s="35">
        <f>'Table A-1'!BC48</f>
        <v>57.77026478500968</v>
      </c>
      <c r="I12" s="35">
        <f>'Table A-1'!BB48</f>
        <v>59.126020673054228</v>
      </c>
      <c r="J12" s="35">
        <f>'Table A-1'!BD48</f>
        <v>60.933695190446976</v>
      </c>
      <c r="K12" s="35">
        <f>'Table A-1'!CE48</f>
        <v>80.899999999999991</v>
      </c>
      <c r="L12" s="35">
        <f>'Table A-1'!CD48</f>
        <v>82.8</v>
      </c>
      <c r="M12" s="35">
        <f>'Table A-1'!CF48</f>
        <v>85.1</v>
      </c>
      <c r="N12" s="35">
        <f>'Table A-1'!CI48</f>
        <v>76.7</v>
      </c>
      <c r="O12" s="35">
        <f>'Table A-1'!CH48</f>
        <v>78.499999999999986</v>
      </c>
      <c r="P12" s="35">
        <f>'Table A-1'!CJ48</f>
        <v>80.899999999999991</v>
      </c>
      <c r="Q12" s="24"/>
    </row>
    <row r="13" spans="1:17" x14ac:dyDescent="0.35">
      <c r="A13" s="34" t="str">
        <f>'Table A-1'!A49</f>
        <v>2000 - EPA</v>
      </c>
      <c r="B13" s="34" t="str">
        <f>'Table A-1'!B49</f>
        <v>2060 - OAR</v>
      </c>
      <c r="C13" s="34" t="str">
        <f>'Table A-1'!C49</f>
        <v>2060-AS72</v>
      </c>
      <c r="D13" s="34" t="str">
        <f>'Table A-1'!D49</f>
        <v>Renewable Fuel Volume Standards for 2017 and Biomass Based Diesel Volume (BBD) for 2018</v>
      </c>
      <c r="E13" s="35">
        <f>'Table A-1'!AY49</f>
        <v>507.058398488161</v>
      </c>
      <c r="F13" s="35" t="str">
        <f>'Table A-1'!AX49</f>
        <v/>
      </c>
      <c r="G13" s="35">
        <f>'Table A-1'!AZ49</f>
        <v>1145.6858857968653</v>
      </c>
      <c r="H13" s="35">
        <f>'Table A-1'!BC49</f>
        <v>507.058398488161</v>
      </c>
      <c r="I13" s="35" t="str">
        <f>'Table A-1'!BB49</f>
        <v/>
      </c>
      <c r="J13" s="35">
        <f>'Table A-1'!BD49</f>
        <v>1145.6858857968653</v>
      </c>
      <c r="K13" s="35">
        <f>'Table A-1'!CE49</f>
        <v>673.20756290065583</v>
      </c>
      <c r="L13" s="35" t="str">
        <f>'Table A-1'!CD49</f>
        <v/>
      </c>
      <c r="M13" s="35">
        <f>'Table A-1'!CF49</f>
        <v>1521.0958053877794</v>
      </c>
      <c r="N13" s="35">
        <f>'Table A-1'!CI49</f>
        <v>673.20756290065583</v>
      </c>
      <c r="O13" s="35" t="str">
        <f>'Table A-1'!CH49</f>
        <v/>
      </c>
      <c r="P13" s="35">
        <f>'Table A-1'!CJ49</f>
        <v>1521.0958053877794</v>
      </c>
      <c r="Q13" s="24"/>
    </row>
    <row r="14" spans="1:17" x14ac:dyDescent="0.35">
      <c r="A14" s="34" t="str">
        <f>'Table A-1'!A50</f>
        <v>2000 - EPA</v>
      </c>
      <c r="B14" s="34" t="str">
        <f>'Table A-1'!B50</f>
        <v>2050 - OLEM</v>
      </c>
      <c r="C14" s="34" t="str">
        <f>'Table A-1'!C50</f>
        <v>2050-AG82</v>
      </c>
      <c r="D14" s="34" t="str">
        <f>'Table A-1'!D50</f>
        <v>Accidental Release Prevention Requirements: Risk Management Programs under the Clean Air Act</v>
      </c>
      <c r="E14" s="35" t="str">
        <f>'Table A-1'!AY50</f>
        <v/>
      </c>
      <c r="F14" s="35">
        <f>'Table A-1'!AX50</f>
        <v>101.43057484567903</v>
      </c>
      <c r="G14" s="35" t="str">
        <f>'Table A-1'!AZ50</f>
        <v/>
      </c>
      <c r="H14" s="35" t="str">
        <f>'Table A-1'!BC50</f>
        <v/>
      </c>
      <c r="I14" s="35">
        <f>'Table A-1'!BB50</f>
        <v>100.96882716049382</v>
      </c>
      <c r="J14" s="35" t="str">
        <f>'Table A-1'!BD50</f>
        <v/>
      </c>
      <c r="K14" s="35" t="str">
        <f>'Table A-1'!CE50</f>
        <v/>
      </c>
      <c r="L14" s="35">
        <f>'Table A-1'!CD50</f>
        <v>134.66659915123458</v>
      </c>
      <c r="M14" s="35" t="str">
        <f>'Table A-1'!CF50</f>
        <v/>
      </c>
      <c r="N14" s="35" t="str">
        <f>'Table A-1'!CI50</f>
        <v/>
      </c>
      <c r="O14" s="35">
        <f>'Table A-1'!CH50</f>
        <v>134.05354938271603</v>
      </c>
      <c r="P14" s="35" t="str">
        <f>'Table A-1'!CJ50</f>
        <v/>
      </c>
      <c r="Q14" s="24"/>
    </row>
    <row r="15" spans="1:17" x14ac:dyDescent="0.35">
      <c r="A15" s="34" t="str">
        <f>'Table A-1'!A63</f>
        <v>9000 - FAR</v>
      </c>
      <c r="B15" s="34" t="str">
        <f>'Table A-1'!B63</f>
        <v>9000 - FAR</v>
      </c>
      <c r="C15" s="34" t="str">
        <f>'Table A-1'!C63</f>
        <v>9000-AN52</v>
      </c>
      <c r="D15" s="34" t="str">
        <f>'Table A-1'!D63</f>
        <v>Federal Acquisition Regulation (FAR); FAR Case 2017-015, Removal of Fair Pay and Safe Workplaces Rule</v>
      </c>
      <c r="E15" s="35" t="str">
        <f>'Table A-1'!AY63</f>
        <v/>
      </c>
      <c r="F15" s="35">
        <f>'Table A-1'!AX63</f>
        <v>-313.73401502066054</v>
      </c>
      <c r="G15" s="35" t="str">
        <f>'Table A-1'!AZ63</f>
        <v/>
      </c>
      <c r="H15" s="35" t="str">
        <f>'Table A-1'!BC63</f>
        <v/>
      </c>
      <c r="I15" s="35">
        <f>'Table A-1'!BB63</f>
        <v>-311.83804216091386</v>
      </c>
      <c r="J15" s="35" t="str">
        <f>'Table A-1'!BD63</f>
        <v/>
      </c>
      <c r="K15" s="35" t="str">
        <f>'Table A-1'!CE63</f>
        <v/>
      </c>
      <c r="L15" s="35">
        <f>'Table A-1'!CD63</f>
        <v>-416.53606819418059</v>
      </c>
      <c r="M15" s="35" t="str">
        <f>'Table A-1'!CF63</f>
        <v/>
      </c>
      <c r="N15" s="35" t="str">
        <f>'Table A-1'!CI63</f>
        <v/>
      </c>
      <c r="O15" s="35">
        <f>'Table A-1'!CH63</f>
        <v>-414.01883690081974</v>
      </c>
      <c r="P15" s="35" t="str">
        <f>'Table A-1'!CJ63</f>
        <v/>
      </c>
      <c r="Q15" s="24"/>
    </row>
    <row r="16" spans="1:17" x14ac:dyDescent="0.35">
      <c r="Q16" s="24"/>
    </row>
    <row r="17" spans="17:17" x14ac:dyDescent="0.35">
      <c r="Q17" s="24"/>
    </row>
    <row r="18" spans="17:17" x14ac:dyDescent="0.35">
      <c r="Q18" s="24"/>
    </row>
    <row r="19" spans="17:17" x14ac:dyDescent="0.35">
      <c r="Q19" s="24"/>
    </row>
    <row r="20" spans="17:17" x14ac:dyDescent="0.35">
      <c r="Q20" s="24"/>
    </row>
    <row r="21" spans="17:17" x14ac:dyDescent="0.35">
      <c r="Q21" s="24"/>
    </row>
    <row r="22" spans="17:17" x14ac:dyDescent="0.35">
      <c r="Q22" s="24"/>
    </row>
    <row r="23" spans="17:17" x14ac:dyDescent="0.35">
      <c r="Q23" s="24"/>
    </row>
    <row r="24" spans="17:17" x14ac:dyDescent="0.35">
      <c r="Q24" s="24"/>
    </row>
    <row r="25" spans="17:17" x14ac:dyDescent="0.35">
      <c r="Q25" s="24"/>
    </row>
    <row r="26" spans="17:17" x14ac:dyDescent="0.35">
      <c r="Q26" s="24"/>
    </row>
    <row r="27" spans="17:17" x14ac:dyDescent="0.35">
      <c r="Q27" s="24"/>
    </row>
    <row r="28" spans="17:17" x14ac:dyDescent="0.35">
      <c r="Q28" s="24"/>
    </row>
    <row r="29" spans="17:17" x14ac:dyDescent="0.35">
      <c r="Q29" s="24"/>
    </row>
    <row r="30" spans="17:17" x14ac:dyDescent="0.35">
      <c r="Q30" s="24"/>
    </row>
  </sheetData>
  <mergeCells count="3">
    <mergeCell ref="E4:J4"/>
    <mergeCell ref="K4:P4"/>
    <mergeCell ref="E3:P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
  <sheetViews>
    <sheetView workbookViewId="0"/>
  </sheetViews>
  <sheetFormatPr defaultColWidth="9.08984375" defaultRowHeight="14.5" x14ac:dyDescent="0.35"/>
  <cols>
    <col min="1" max="1" width="9.81640625" style="24" bestFit="1" customWidth="1"/>
    <col min="2" max="2" width="10.453125" style="24" bestFit="1" customWidth="1"/>
    <col min="3" max="3" width="10" style="24" bestFit="1" customWidth="1"/>
    <col min="4" max="4" width="69.54296875" style="24" bestFit="1" customWidth="1"/>
    <col min="5" max="8" width="12.54296875" style="24" bestFit="1" customWidth="1"/>
    <col min="9" max="16384" width="9.08984375" style="24"/>
  </cols>
  <sheetData>
    <row r="1" spans="1:8" x14ac:dyDescent="0.35">
      <c r="A1" s="25" t="s">
        <v>506</v>
      </c>
      <c r="B1" s="25"/>
    </row>
    <row r="3" spans="1:8" x14ac:dyDescent="0.35">
      <c r="E3" s="77" t="s">
        <v>285</v>
      </c>
      <c r="F3" s="77"/>
      <c r="G3" s="77"/>
      <c r="H3" s="77"/>
    </row>
    <row r="4" spans="1:8" x14ac:dyDescent="0.35">
      <c r="E4" s="81" t="s">
        <v>280</v>
      </c>
      <c r="F4" s="81"/>
      <c r="G4" s="82" t="s">
        <v>281</v>
      </c>
      <c r="H4" s="82"/>
    </row>
    <row r="5" spans="1:8" x14ac:dyDescent="0.35">
      <c r="A5" s="34" t="str">
        <f>'Table A-1'!A3</f>
        <v>Agency</v>
      </c>
      <c r="B5" s="34" t="str">
        <f>'Table A-1'!B3</f>
        <v>Subagency</v>
      </c>
      <c r="C5" s="34" t="str">
        <f>'Table A-1'!C3</f>
        <v>RIN</v>
      </c>
      <c r="D5" s="34" t="str">
        <f>'Table A-1'!D3</f>
        <v>Title</v>
      </c>
      <c r="E5" s="27" t="s">
        <v>278</v>
      </c>
      <c r="F5" s="27" t="s">
        <v>279</v>
      </c>
      <c r="G5" s="30" t="s">
        <v>278</v>
      </c>
      <c r="H5" s="30" t="s">
        <v>279</v>
      </c>
    </row>
    <row r="6" spans="1:8" x14ac:dyDescent="0.35">
      <c r="A6" s="34" t="str">
        <f>'Table A-1'!A34</f>
        <v>1000 - DOI</v>
      </c>
      <c r="B6" s="34" t="str">
        <f>'Table A-1'!B34</f>
        <v>1018 - FWS</v>
      </c>
      <c r="C6" s="34" t="str">
        <f>'Table A-1'!C34</f>
        <v>1018-BB40</v>
      </c>
      <c r="D6" s="34" t="str">
        <f>'Table A-1'!D34</f>
        <v>Migratory Bird Hunting; 2017-2018 Migratory Game Bird Hunting Regulations</v>
      </c>
      <c r="E6" s="35">
        <f>'Table A-1'!AQ34</f>
        <v>238.37806495995287</v>
      </c>
      <c r="F6" s="35">
        <f>'Table A-1'!AP34</f>
        <v>288.79816225246918</v>
      </c>
      <c r="G6" s="35">
        <f>'Table A-1'!BW34</f>
        <v>316.4880349859958</v>
      </c>
      <c r="H6" s="35">
        <f>'Table A-1'!BV34</f>
        <v>383.42941870178367</v>
      </c>
    </row>
  </sheetData>
  <mergeCells count="3">
    <mergeCell ref="E3:H3"/>
    <mergeCell ref="E4:F4"/>
    <mergeCell ref="G4:H4"/>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6"/>
  <sheetViews>
    <sheetView workbookViewId="0"/>
  </sheetViews>
  <sheetFormatPr defaultColWidth="9.08984375" defaultRowHeight="14.5" x14ac:dyDescent="0.35"/>
  <cols>
    <col min="1" max="1" width="10.08984375" style="24" bestFit="1" customWidth="1"/>
    <col min="2" max="2" width="10.453125" style="24" bestFit="1" customWidth="1"/>
    <col min="3" max="3" width="10.36328125" style="24" bestFit="1" customWidth="1"/>
    <col min="4" max="4" width="191.36328125" style="24" bestFit="1" customWidth="1"/>
    <col min="5" max="16384" width="9.08984375" style="24"/>
  </cols>
  <sheetData>
    <row r="1" spans="1:4" x14ac:dyDescent="0.35">
      <c r="A1" s="25" t="s">
        <v>507</v>
      </c>
      <c r="B1" s="25"/>
    </row>
    <row r="3" spans="1:4" x14ac:dyDescent="0.35">
      <c r="A3" s="34" t="str">
        <f>'Table A-1'!A3</f>
        <v>Agency</v>
      </c>
      <c r="B3" s="34" t="str">
        <f>'Table A-1'!B3</f>
        <v>Subagency</v>
      </c>
      <c r="C3" s="34" t="str">
        <f>'Table A-1'!C3</f>
        <v>RIN</v>
      </c>
      <c r="D3" s="34" t="str">
        <f>'Table A-1'!D3</f>
        <v>Title</v>
      </c>
    </row>
    <row r="4" spans="1:4" x14ac:dyDescent="0.35">
      <c r="A4" s="34" t="str">
        <f>'Table A-1'!A4</f>
        <v>1800 - ED</v>
      </c>
      <c r="B4" s="34" t="str">
        <f>'Table A-1'!B4</f>
        <v>1894 - OS</v>
      </c>
      <c r="C4" s="34" t="str">
        <f>'Table A-1'!C4</f>
        <v>1894-AA07</v>
      </c>
      <c r="D4" s="34" t="str">
        <f>'Table A-1'!D4</f>
        <v>Open Licensing Requirement for Direct Grant Programs</v>
      </c>
    </row>
    <row r="5" spans="1:4" x14ac:dyDescent="0.35">
      <c r="A5" s="34" t="str">
        <f>'Table A-1'!A23</f>
        <v>0900 - HHS</v>
      </c>
      <c r="B5" s="34" t="str">
        <f>'Table A-1'!B23</f>
        <v>0938 - CMS</v>
      </c>
      <c r="C5" s="34" t="str">
        <f>'Table A-1'!C23</f>
        <v>0938-AS95</v>
      </c>
      <c r="D5" s="34" t="str">
        <f>'Table A-1'!D23</f>
        <v>CY 2018 Notice of Benefit and Payment Parameters (CMS-9934-F)</v>
      </c>
    </row>
    <row r="6" spans="1:4" x14ac:dyDescent="0.35">
      <c r="A6" s="34" t="str">
        <f>'Table A-1'!A26</f>
        <v>0900 - HHS</v>
      </c>
      <c r="B6" s="34" t="str">
        <f>'Table A-1'!B26</f>
        <v>0938 - CMS</v>
      </c>
      <c r="C6" s="34" t="str">
        <f>'Table A-1'!C26</f>
        <v>0938-AT10</v>
      </c>
      <c r="D6" s="34" t="str">
        <f>'Table A-1'!D26</f>
        <v>The Use of New or Increased Pass-Through Payments in Medicaid Managed Care Delivery Systems (CMS-2402-F)</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32"/>
  <sheetViews>
    <sheetView workbookViewId="0">
      <selection activeCell="A33" sqref="A33"/>
    </sheetView>
  </sheetViews>
  <sheetFormatPr defaultColWidth="9.08984375" defaultRowHeight="14.5" x14ac:dyDescent="0.35"/>
  <cols>
    <col min="1" max="1" width="12.36328125" style="24" bestFit="1" customWidth="1"/>
    <col min="2" max="2" width="13.6328125" style="24" bestFit="1" customWidth="1"/>
    <col min="3" max="3" width="10.6328125" style="24" bestFit="1" customWidth="1"/>
    <col min="4" max="4" width="98.453125" style="24" customWidth="1"/>
    <col min="5" max="8" width="9.08984375" style="24"/>
    <col min="9" max="10" width="9.36328125" style="24" bestFit="1" customWidth="1"/>
    <col min="11" max="12" width="9.54296875" style="24" bestFit="1" customWidth="1"/>
    <col min="13" max="16384" width="9.08984375" style="24"/>
  </cols>
  <sheetData>
    <row r="1" spans="1:16" x14ac:dyDescent="0.35">
      <c r="A1" s="25" t="s">
        <v>497</v>
      </c>
    </row>
    <row r="3" spans="1:16" x14ac:dyDescent="0.35">
      <c r="E3" s="80" t="s">
        <v>299</v>
      </c>
      <c r="F3" s="80"/>
      <c r="G3" s="80"/>
      <c r="H3" s="80"/>
      <c r="I3" s="80"/>
      <c r="J3" s="80"/>
      <c r="K3" s="80"/>
      <c r="L3" s="80"/>
      <c r="M3" s="80"/>
      <c r="N3" s="80"/>
      <c r="O3" s="80"/>
      <c r="P3" s="80"/>
    </row>
    <row r="4" spans="1:16" x14ac:dyDescent="0.35">
      <c r="E4" s="83" t="s">
        <v>280</v>
      </c>
      <c r="F4" s="83"/>
      <c r="G4" s="83"/>
      <c r="H4" s="83"/>
      <c r="I4" s="83"/>
      <c r="J4" s="83"/>
      <c r="K4" s="83" t="s">
        <v>281</v>
      </c>
      <c r="L4" s="83"/>
      <c r="M4" s="83"/>
      <c r="N4" s="83"/>
      <c r="O4" s="83"/>
      <c r="P4" s="83"/>
    </row>
    <row r="5" spans="1:16" ht="43.5" x14ac:dyDescent="0.35">
      <c r="A5" s="38" t="str">
        <f>'Table A-1'!A3</f>
        <v>Agency</v>
      </c>
      <c r="B5" s="38" t="str">
        <f>'Table A-1'!B3</f>
        <v>Subagency</v>
      </c>
      <c r="C5" s="38" t="str">
        <f>'Table A-1'!C3</f>
        <v>RIN</v>
      </c>
      <c r="D5" s="38" t="str">
        <f>'Table A-1'!D3</f>
        <v>Title</v>
      </c>
      <c r="E5" s="40" t="s">
        <v>288</v>
      </c>
      <c r="F5" s="40" t="s">
        <v>289</v>
      </c>
      <c r="G5" s="40" t="s">
        <v>290</v>
      </c>
      <c r="H5" s="40" t="s">
        <v>291</v>
      </c>
      <c r="I5" s="40" t="s">
        <v>292</v>
      </c>
      <c r="J5" s="40" t="s">
        <v>293</v>
      </c>
      <c r="K5" s="40" t="s">
        <v>288</v>
      </c>
      <c r="L5" s="40" t="s">
        <v>289</v>
      </c>
      <c r="M5" s="40" t="s">
        <v>290</v>
      </c>
      <c r="N5" s="40" t="s">
        <v>291</v>
      </c>
      <c r="O5" s="40" t="s">
        <v>292</v>
      </c>
      <c r="P5" s="40" t="s">
        <v>293</v>
      </c>
    </row>
    <row r="6" spans="1:16" x14ac:dyDescent="0.35">
      <c r="A6" s="34" t="str">
        <f>'Table A-1'!A5</f>
        <v>1800 - ED</v>
      </c>
      <c r="B6" s="34" t="str">
        <f>'Table A-1'!B5</f>
        <v>1840 - OPE</v>
      </c>
      <c r="C6" s="34" t="str">
        <f>'Table A-1'!C5</f>
        <v>1840-AD19</v>
      </c>
      <c r="D6" s="34" t="str">
        <f>'Table A-1'!D5</f>
        <v>Borrower Defense</v>
      </c>
      <c r="E6" s="35">
        <f>'Table A-1'!BG5</f>
        <v>465.66587616259682</v>
      </c>
      <c r="F6" s="34" t="str">
        <f>'Table A-1'!BF5</f>
        <v/>
      </c>
      <c r="G6" s="35">
        <f>'Table A-1'!BH5</f>
        <v>1317.1691925742025</v>
      </c>
      <c r="H6" s="35">
        <f>'Table A-1'!BK5</f>
        <v>464.92672397821178</v>
      </c>
      <c r="I6" s="34" t="str">
        <f>'Table A-1'!BJ5</f>
        <v/>
      </c>
      <c r="J6" s="35">
        <f>'Table A-1'!BL5</f>
        <v>1327.5173231555934</v>
      </c>
      <c r="K6" s="35">
        <f>'Table A-1'!CM5</f>
        <v>618.25184348019411</v>
      </c>
      <c r="L6" s="34" t="str">
        <f>'Table A-1'!CL5</f>
        <v/>
      </c>
      <c r="M6" s="35">
        <f>'Table A-1'!CN5</f>
        <v>1748.769500129692</v>
      </c>
      <c r="N6" s="35">
        <f>'Table A-1'!CQ5</f>
        <v>617.27049134768595</v>
      </c>
      <c r="O6" s="35" t="str">
        <f>'Table A-1'!CP5</f>
        <v/>
      </c>
      <c r="P6" s="35">
        <f>'Table A-1'!CR5</f>
        <v>1762.5084299848074</v>
      </c>
    </row>
    <row r="7" spans="1:16" s="45" customFormat="1" x14ac:dyDescent="0.35">
      <c r="A7" s="43" t="str">
        <f>'Table A-1'!A6</f>
        <v>1800 - ED</v>
      </c>
      <c r="B7" s="43" t="str">
        <f>'Table A-1'!B6</f>
        <v>1810 - OESE</v>
      </c>
      <c r="C7" s="43" t="str">
        <f>'Table A-1'!C6</f>
        <v>1810-AB27</v>
      </c>
      <c r="D7" s="43" t="str">
        <f>'Table A-1'!D6</f>
        <v>Title I of the Elementary and Secondary Education Act of 1965--Accountability and State Plans</v>
      </c>
      <c r="E7" s="44" t="str">
        <f>'Table A-1'!BG6</f>
        <v/>
      </c>
      <c r="F7" s="44" t="str">
        <f>'Table A-1'!BF6</f>
        <v/>
      </c>
      <c r="G7" s="44" t="str">
        <f>'Table A-1'!BH6</f>
        <v/>
      </c>
      <c r="H7" s="44" t="str">
        <f>'Table A-1'!BK6</f>
        <v/>
      </c>
      <c r="I7" s="44" t="str">
        <f>'Table A-1'!BJ6</f>
        <v/>
      </c>
      <c r="J7" s="44" t="str">
        <f>'Table A-1'!BL6</f>
        <v/>
      </c>
      <c r="K7" s="44" t="str">
        <f>'Table A-1'!CM6</f>
        <v/>
      </c>
      <c r="L7" s="44" t="str">
        <f>'Table A-1'!CL6</f>
        <v/>
      </c>
      <c r="M7" s="44" t="str">
        <f>'Table A-1'!CN6</f>
        <v/>
      </c>
      <c r="N7" s="44" t="str">
        <f>'Table A-1'!CQ6</f>
        <v/>
      </c>
      <c r="O7" s="44" t="str">
        <f>'Table A-1'!CP6</f>
        <v/>
      </c>
      <c r="P7" s="44" t="str">
        <f>'Table A-1'!CR6</f>
        <v/>
      </c>
    </row>
    <row r="8" spans="1:16" x14ac:dyDescent="0.35">
      <c r="A8" s="34" t="str">
        <f>'Table A-1'!A7</f>
        <v>1800 - ED</v>
      </c>
      <c r="B8" s="34" t="str">
        <f>'Table A-1'!B7</f>
        <v>1810 - OESE</v>
      </c>
      <c r="C8" s="34" t="str">
        <f>'Table A-1'!C7</f>
        <v>1810-AB25</v>
      </c>
      <c r="D8" s="34" t="str">
        <f>'Table A-1'!D7</f>
        <v>Priorities, Requirements, Definitions, and Selection Criteria-Striving Readers Comprehensive Literacy Program</v>
      </c>
      <c r="E8" s="35" t="str">
        <f>'Table A-1'!BG7</f>
        <v/>
      </c>
      <c r="F8" s="35">
        <f>'Table A-1'!BF7</f>
        <v>140.43891503316414</v>
      </c>
      <c r="G8" s="35" t="str">
        <f>'Table A-1'!BH7</f>
        <v/>
      </c>
      <c r="H8" s="35" t="str">
        <f>'Table A-1'!BK7</f>
        <v/>
      </c>
      <c r="I8" s="35">
        <f>'Table A-1'!BJ7</f>
        <v>140.43891503316414</v>
      </c>
      <c r="J8" s="35" t="str">
        <f>'Table A-1'!BL7</f>
        <v/>
      </c>
      <c r="K8" s="35" t="str">
        <f>'Table A-1'!CM7</f>
        <v/>
      </c>
      <c r="L8" s="35">
        <f>'Table A-1'!CL7</f>
        <v>186.45690517656649</v>
      </c>
      <c r="M8" s="35" t="str">
        <f>'Table A-1'!CN7</f>
        <v/>
      </c>
      <c r="N8" s="35" t="str">
        <f>'Table A-1'!CQ7</f>
        <v/>
      </c>
      <c r="O8" s="35">
        <f>'Table A-1'!CP7</f>
        <v>186.45690517656649</v>
      </c>
      <c r="P8" s="35" t="str">
        <f>'Table A-1'!CR7</f>
        <v/>
      </c>
    </row>
    <row r="9" spans="1:16" x14ac:dyDescent="0.35">
      <c r="A9" s="34" t="str">
        <f>'Table A-1'!A17</f>
        <v>0900 - HHS</v>
      </c>
      <c r="B9" s="34" t="str">
        <f>'Table A-1'!B17</f>
        <v>0938 - CMS</v>
      </c>
      <c r="C9" s="34" t="str">
        <f>'Table A-1'!C17</f>
        <v>0938-AS69</v>
      </c>
      <c r="D9" s="34" t="str">
        <f>'Table A-1'!D17</f>
        <v>Merit-Based Incentive Payment System (MIPS) and Alternative Payment Models (APMs) in Medicare Fee-for-Service (CMS-5517-FC)</v>
      </c>
      <c r="E9" s="35">
        <f>'Table A-1'!BG17</f>
        <v>634.27525789920696</v>
      </c>
      <c r="F9" s="34" t="str">
        <f>'Table A-1'!BF17</f>
        <v/>
      </c>
      <c r="G9" s="35">
        <f>'Table A-1'!BH17</f>
        <v>815.49676015612329</v>
      </c>
      <c r="H9" s="35">
        <f>'Table A-1'!BK17</f>
        <v>634.27525789920696</v>
      </c>
      <c r="I9" s="34" t="str">
        <f>'Table A-1'!BJ17</f>
        <v/>
      </c>
      <c r="J9" s="35">
        <f>'Table A-1'!BL17</f>
        <v>815.49676015612329</v>
      </c>
      <c r="K9" s="35">
        <f>'Table A-1'!CM17</f>
        <v>842.10990657416323</v>
      </c>
      <c r="L9" s="34" t="str">
        <f>'Table A-1'!CL17</f>
        <v/>
      </c>
      <c r="M9" s="35">
        <f>'Table A-1'!CN17</f>
        <v>1082.7127370239243</v>
      </c>
      <c r="N9" s="35">
        <f>'Table A-1'!CQ17</f>
        <v>842.10990657416323</v>
      </c>
      <c r="O9" s="35" t="str">
        <f>'Table A-1'!CP17</f>
        <v/>
      </c>
      <c r="P9" s="35">
        <f>'Table A-1'!CR17</f>
        <v>1082.7127370239243</v>
      </c>
    </row>
    <row r="10" spans="1:16" s="45" customFormat="1" x14ac:dyDescent="0.35">
      <c r="A10" s="43" t="str">
        <f>'Table A-1'!A18</f>
        <v>0900 - HHS</v>
      </c>
      <c r="B10" s="43" t="str">
        <f>'Table A-1'!B18</f>
        <v>0938 - CMS</v>
      </c>
      <c r="C10" s="43" t="str">
        <f>'Table A-1'!C18</f>
        <v>0938-AS80</v>
      </c>
      <c r="D10" s="43" t="str">
        <f>'Table A-1'!D18</f>
        <v>CY 2017 Home Health Prospective Payment System Rate Update; Home Health Value-Based Purchasing Model; and Home Health Quality Reporting Requirements (CMS-1648-F)</v>
      </c>
      <c r="E10" s="44" t="str">
        <f>'Table A-1'!BG18</f>
        <v/>
      </c>
      <c r="F10" s="44">
        <f>'Table A-1'!BF18</f>
        <v>-96.089783970059671</v>
      </c>
      <c r="G10" s="44" t="str">
        <f>'Table A-1'!BH18</f>
        <v/>
      </c>
      <c r="H10" s="44" t="str">
        <f>'Table A-1'!BK18</f>
        <v/>
      </c>
      <c r="I10" s="44">
        <f>'Table A-1'!BJ18</f>
        <v>-96.089783970059671</v>
      </c>
      <c r="J10" s="44" t="str">
        <f>'Table A-1'!BL18</f>
        <v/>
      </c>
      <c r="K10" s="44" t="str">
        <f>'Table A-1'!CM18</f>
        <v/>
      </c>
      <c r="L10" s="44">
        <f>'Table A-1'!CL18</f>
        <v>-127.57577722607182</v>
      </c>
      <c r="M10" s="44" t="str">
        <f>'Table A-1'!CN18</f>
        <v/>
      </c>
      <c r="N10" s="44" t="str">
        <f>'Table A-1'!CQ18</f>
        <v/>
      </c>
      <c r="O10" s="44">
        <f>'Table A-1'!CP18</f>
        <v>-127.57577722607182</v>
      </c>
      <c r="P10" s="44" t="str">
        <f>'Table A-1'!CR18</f>
        <v/>
      </c>
    </row>
    <row r="11" spans="1:16" x14ac:dyDescent="0.35">
      <c r="A11" s="34" t="str">
        <f>'Table A-1'!A19</f>
        <v>0900 - HHS</v>
      </c>
      <c r="B11" s="34" t="str">
        <f>'Table A-1'!B19</f>
        <v>0938 - CMS</v>
      </c>
      <c r="C11" s="34" t="str">
        <f>'Table A-1'!C19</f>
        <v>0938-AS82</v>
      </c>
      <c r="D11" s="34" t="str">
        <f>'Table A-1'!D19</f>
        <v>CY 2017 Hospital Outpatient PPS Policy Changes and Payment Rates and Ambulatory Surgical Center Payment System Policy Changes and Payment Rates (CMS-1656-FC)</v>
      </c>
      <c r="E11" s="35" t="str">
        <f>'Table A-1'!BG19</f>
        <v/>
      </c>
      <c r="F11" s="35">
        <f>'Table A-1'!BF19</f>
        <v>629.67329022513809</v>
      </c>
      <c r="G11" s="35" t="str">
        <f>'Table A-1'!BH19</f>
        <v/>
      </c>
      <c r="H11" s="35" t="str">
        <f>'Table A-1'!BK19</f>
        <v/>
      </c>
      <c r="I11" s="35">
        <f>'Table A-1'!BJ19</f>
        <v>629.67329022513809</v>
      </c>
      <c r="J11" s="35" t="str">
        <f>'Table A-1'!BL19</f>
        <v/>
      </c>
      <c r="K11" s="35" t="str">
        <f>'Table A-1'!CM19</f>
        <v/>
      </c>
      <c r="L11" s="35">
        <f>'Table A-1'!CL19</f>
        <v>836</v>
      </c>
      <c r="M11" s="35" t="str">
        <f>'Table A-1'!CN19</f>
        <v/>
      </c>
      <c r="N11" s="35" t="str">
        <f>'Table A-1'!CQ19</f>
        <v/>
      </c>
      <c r="O11" s="35">
        <f>'Table A-1'!CP19</f>
        <v>836</v>
      </c>
      <c r="P11" s="35" t="str">
        <f>'Table A-1'!CR19</f>
        <v/>
      </c>
    </row>
    <row r="12" spans="1:16" x14ac:dyDescent="0.35">
      <c r="A12" s="34" t="str">
        <f>'Table A-1'!A20</f>
        <v>0900 - HHS</v>
      </c>
      <c r="B12" s="34" t="str">
        <f>'Table A-1'!B20</f>
        <v>0938 - CMS</v>
      </c>
      <c r="C12" s="34" t="str">
        <f>'Table A-1'!C20</f>
        <v>0938-AS81</v>
      </c>
      <c r="D12" s="34" t="str">
        <f>'Table A-1'!D20</f>
        <v>CY 2017 Revisions to Payment Policies Under the Physician Fee Schedule and Other Revisions to Medicare Part B (CMS-1654-F)</v>
      </c>
      <c r="E12" s="35" t="str">
        <f>'Table A-1'!BG20</f>
        <v/>
      </c>
      <c r="F12" s="35">
        <f>'Table A-1'!BF20</f>
        <v>150.63954311606173</v>
      </c>
      <c r="G12" s="35" t="str">
        <f>'Table A-1'!BH20</f>
        <v/>
      </c>
      <c r="H12" s="35" t="str">
        <f>'Table A-1'!BK20</f>
        <v/>
      </c>
      <c r="I12" s="35">
        <f>'Table A-1'!BJ20</f>
        <v>150.63954311606173</v>
      </c>
      <c r="J12" s="35" t="str">
        <f>'Table A-1'!BL20</f>
        <v/>
      </c>
      <c r="K12" s="35" t="str">
        <f>'Table A-1'!CM20</f>
        <v/>
      </c>
      <c r="L12" s="35">
        <f>'Table A-1'!CL20</f>
        <v>199.99999999999997</v>
      </c>
      <c r="M12" s="35" t="str">
        <f>'Table A-1'!CN20</f>
        <v/>
      </c>
      <c r="N12" s="35" t="str">
        <f>'Table A-1'!CQ20</f>
        <v/>
      </c>
      <c r="O12" s="35">
        <f>'Table A-1'!CP20</f>
        <v>199.99999999999997</v>
      </c>
      <c r="P12" s="35" t="str">
        <f>'Table A-1'!CR20</f>
        <v/>
      </c>
    </row>
    <row r="13" spans="1:16" x14ac:dyDescent="0.35">
      <c r="A13" s="34" t="str">
        <f>'Table A-1'!A21</f>
        <v>0900 - HHS</v>
      </c>
      <c r="B13" s="34" t="str">
        <f>'Table A-1'!B21</f>
        <v>0938 - CMS</v>
      </c>
      <c r="C13" s="34" t="str">
        <f>'Table A-1'!C21</f>
        <v>0938-AS27</v>
      </c>
      <c r="D13" s="34" t="str">
        <f>'Table A-1'!D21</f>
        <v>Eligibility Notices, Fair Hearing and Appeal Processes for Medicaid, and Other Provisions Related to Eligibility and Enrollment for Medicaid and CHIP (CMS-2334-F2)</v>
      </c>
      <c r="E13" s="35" t="str">
        <f>'Table A-1'!BG21</f>
        <v/>
      </c>
      <c r="F13" s="35">
        <f>'Table A-1'!BF21</f>
        <v>107.40599424175201</v>
      </c>
      <c r="G13" s="35" t="str">
        <f>'Table A-1'!BH21</f>
        <v/>
      </c>
      <c r="H13" s="35" t="str">
        <f>'Table A-1'!BK21</f>
        <v/>
      </c>
      <c r="I13" s="35">
        <f>'Table A-1'!BJ21</f>
        <v>107.55663378486808</v>
      </c>
      <c r="J13" s="35" t="str">
        <f>'Table A-1'!BL21</f>
        <v/>
      </c>
      <c r="K13" s="35" t="str">
        <f>'Table A-1'!CM21</f>
        <v/>
      </c>
      <c r="L13" s="35">
        <f>'Table A-1'!CL21</f>
        <v>142.59999999999997</v>
      </c>
      <c r="M13" s="35" t="str">
        <f>'Table A-1'!CN21</f>
        <v/>
      </c>
      <c r="N13" s="35" t="str">
        <f>'Table A-1'!CQ21</f>
        <v/>
      </c>
      <c r="O13" s="35">
        <f>'Table A-1'!CP21</f>
        <v>142.79999999999998</v>
      </c>
      <c r="P13" s="35" t="str">
        <f>'Table A-1'!CR21</f>
        <v/>
      </c>
    </row>
    <row r="14" spans="1:16" x14ac:dyDescent="0.35">
      <c r="A14" s="34" t="str">
        <f>'Table A-1'!A24</f>
        <v>0900 - HHS</v>
      </c>
      <c r="B14" s="34" t="str">
        <f>'Table A-1'!B24</f>
        <v>0938 - CMS</v>
      </c>
      <c r="C14" s="34" t="str">
        <f>'Table A-1'!C24</f>
        <v>0938-AS90</v>
      </c>
      <c r="D14" s="34" t="str">
        <f>'Table A-1'!D24</f>
        <v>Medicare Program; Changes to Advancing Care Coordination through Episode Payment Models; Cardiac Rehabilitation Incentive Payment Model; and Comprehensive Care for Joint Replacement Payment Model</v>
      </c>
      <c r="E14" s="35" t="str">
        <f>'Table A-1'!BG24</f>
        <v/>
      </c>
      <c r="F14" s="35">
        <f>'Table A-1'!BF24</f>
        <v>9.7915703025440131</v>
      </c>
      <c r="G14" s="35" t="str">
        <f>'Table A-1'!BH24</f>
        <v/>
      </c>
      <c r="H14" s="35" t="str">
        <f>'Table A-1'!BK24</f>
        <v/>
      </c>
      <c r="I14" s="35">
        <f>'Table A-1'!BJ24</f>
        <v>12.051163449284939</v>
      </c>
      <c r="J14" s="35" t="str">
        <f>'Table A-1'!BL24</f>
        <v/>
      </c>
      <c r="K14" s="35" t="str">
        <f>'Table A-1'!CM24</f>
        <v/>
      </c>
      <c r="L14" s="35">
        <f>'Table A-1'!CL24</f>
        <v>13</v>
      </c>
      <c r="M14" s="35" t="str">
        <f>'Table A-1'!CN24</f>
        <v/>
      </c>
      <c r="N14" s="35" t="str">
        <f>'Table A-1'!CQ24</f>
        <v/>
      </c>
      <c r="O14" s="35">
        <f>'Table A-1'!CP24</f>
        <v>15.999999999999998</v>
      </c>
      <c r="P14" s="35" t="str">
        <f>'Table A-1'!CR24</f>
        <v/>
      </c>
    </row>
    <row r="15" spans="1:16" x14ac:dyDescent="0.35">
      <c r="A15" s="34" t="str">
        <f>'Table A-1'!A27</f>
        <v>0900 - HHS</v>
      </c>
      <c r="B15" s="34" t="str">
        <f>'Table A-1'!B27</f>
        <v>0938 - CMS</v>
      </c>
      <c r="C15" s="34" t="str">
        <f>'Table A-1'!C27</f>
        <v>0938-AT14</v>
      </c>
      <c r="D15" s="34" t="str">
        <f>'Table A-1'!D27</f>
        <v>Patient Protection and Affordable Care Act; Market Stabilization (CMS-9929-F)</v>
      </c>
      <c r="E15" s="35">
        <f>'Table A-1'!BG27</f>
        <v>150.63954311606173</v>
      </c>
      <c r="F15" s="35">
        <f>'Table A-1'!BF27</f>
        <v>150.63954311606173</v>
      </c>
      <c r="G15" s="35">
        <f>'Table A-1'!BH27</f>
        <v>301.27908623212346</v>
      </c>
      <c r="H15" s="35">
        <f>'Table A-1'!BK27</f>
        <v>150.63954311606173</v>
      </c>
      <c r="I15" s="35">
        <f>'Table A-1'!BJ27</f>
        <v>150.63954311606173</v>
      </c>
      <c r="J15" s="35">
        <f>'Table A-1'!BL27</f>
        <v>301.27908623212346</v>
      </c>
      <c r="K15" s="35">
        <f>'Table A-1'!CM27</f>
        <v>199.99999999999997</v>
      </c>
      <c r="L15" s="35">
        <f>'Table A-1'!CL27</f>
        <v>199.99999999999997</v>
      </c>
      <c r="M15" s="35">
        <f>'Table A-1'!CN27</f>
        <v>399.99999999999994</v>
      </c>
      <c r="N15" s="35">
        <f>'Table A-1'!CQ27</f>
        <v>199.99999999999997</v>
      </c>
      <c r="O15" s="35">
        <f>'Table A-1'!CP27</f>
        <v>199.99999999999997</v>
      </c>
      <c r="P15" s="35">
        <f>'Table A-1'!CR27</f>
        <v>399.99999999999994</v>
      </c>
    </row>
    <row r="16" spans="1:16" x14ac:dyDescent="0.35">
      <c r="A16" s="34" t="str">
        <f>'Table A-1'!A28</f>
        <v>0900 - HHS</v>
      </c>
      <c r="B16" s="34" t="str">
        <f>'Table A-1'!B28</f>
        <v>0938 - CMS</v>
      </c>
      <c r="C16" s="34" t="str">
        <f>'Table A-1'!C28</f>
        <v>0938-AS96</v>
      </c>
      <c r="D16" s="34" t="str">
        <f>'Table A-1'!D28</f>
        <v>FY 2018 Prospective Payment System and Consolidated Billing for Skilled Nursing Facilities (SNFs), SNF Value-Based Purchasing Program, SNF Quality Reporting Program (CMS-1679-F)</v>
      </c>
      <c r="E16" s="35" t="str">
        <f>'Table A-1'!BG28</f>
        <v/>
      </c>
      <c r="F16" s="35">
        <f>'Table A-1'!BF28</f>
        <v>273.48630822247753</v>
      </c>
      <c r="G16" s="35" t="str">
        <f>'Table A-1'!BH28</f>
        <v/>
      </c>
      <c r="H16" s="35" t="str">
        <f>'Table A-1'!BK28</f>
        <v/>
      </c>
      <c r="I16" s="35">
        <f>'Table A-1'!BJ28</f>
        <v>273.48630822247753</v>
      </c>
      <c r="J16" s="35" t="str">
        <f>'Table A-1'!BL28</f>
        <v/>
      </c>
      <c r="K16" s="35" t="str">
        <f>'Table A-1'!CM28</f>
        <v/>
      </c>
      <c r="L16" s="35">
        <f>'Table A-1'!CL28</f>
        <v>363.10028902805055</v>
      </c>
      <c r="M16" s="35" t="str">
        <f>'Table A-1'!CN28</f>
        <v/>
      </c>
      <c r="N16" s="35" t="str">
        <f>'Table A-1'!CQ28</f>
        <v/>
      </c>
      <c r="O16" s="35">
        <f>'Table A-1'!CP28</f>
        <v>363.10028902805055</v>
      </c>
      <c r="P16" s="35" t="str">
        <f>'Table A-1'!CR28</f>
        <v/>
      </c>
    </row>
    <row r="17" spans="1:16" x14ac:dyDescent="0.35">
      <c r="A17" s="34" t="str">
        <f>'Table A-1'!A29</f>
        <v>0900 - HHS</v>
      </c>
      <c r="B17" s="34" t="str">
        <f>'Table A-1'!B29</f>
        <v>0938 - CMS</v>
      </c>
      <c r="C17" s="34" t="str">
        <f>'Table A-1'!C29</f>
        <v>0938-AT00</v>
      </c>
      <c r="D17" s="34" t="str">
        <f>'Table A-1'!D29</f>
        <v>FY 2018 Hospice Wage Index and Payment Rate Update and Hospice Quality Reporting Requirements (CMS-1675-F)</v>
      </c>
      <c r="E17" s="35" t="str">
        <f>'Table A-1'!BG29</f>
        <v/>
      </c>
      <c r="F17" s="35">
        <f>'Table A-1'!BF29</f>
        <v>133.0473931893134</v>
      </c>
      <c r="G17" s="35" t="str">
        <f>'Table A-1'!BH29</f>
        <v/>
      </c>
      <c r="H17" s="35" t="str">
        <f>'Table A-1'!BK29</f>
        <v/>
      </c>
      <c r="I17" s="35">
        <f>'Table A-1'!BJ29</f>
        <v>133.0473931893134</v>
      </c>
      <c r="J17" s="35" t="str">
        <f>'Table A-1'!BL29</f>
        <v/>
      </c>
      <c r="K17" s="35" t="str">
        <f>'Table A-1'!CM29</f>
        <v/>
      </c>
      <c r="L17" s="35">
        <f>'Table A-1'!CL29</f>
        <v>176.64338385148406</v>
      </c>
      <c r="M17" s="35" t="str">
        <f>'Table A-1'!CN29</f>
        <v/>
      </c>
      <c r="N17" s="35" t="str">
        <f>'Table A-1'!CQ29</f>
        <v/>
      </c>
      <c r="O17" s="35">
        <f>'Table A-1'!CP29</f>
        <v>176.64338385148406</v>
      </c>
      <c r="P17" s="35" t="str">
        <f>'Table A-1'!CR29</f>
        <v/>
      </c>
    </row>
    <row r="18" spans="1:16" x14ac:dyDescent="0.35">
      <c r="A18" s="34" t="str">
        <f>'Table A-1'!A30</f>
        <v>0900 - HHS</v>
      </c>
      <c r="B18" s="34" t="str">
        <f>'Table A-1'!B30</f>
        <v>0938 - CMS</v>
      </c>
      <c r="C18" s="34" t="str">
        <f>'Table A-1'!C30</f>
        <v>0938-AS98</v>
      </c>
      <c r="D18" s="34" t="str">
        <f>'Table A-1'!D30</f>
        <v>Hospital Inpatient Prospective Payment Systems for Acute Care Hospitals and the Long-Term Care Hospital Prospective Payment System and Policy Changes and Fiscal Year 2018 Rates (CMS-1677-F)</v>
      </c>
      <c r="E18" s="35" t="str">
        <f>'Table A-1'!BG30</f>
        <v/>
      </c>
      <c r="F18" s="35">
        <f>'Table A-1'!BF30</f>
        <v>1692.6585022418203</v>
      </c>
      <c r="G18" s="35" t="str">
        <f>'Table A-1'!BH30</f>
        <v/>
      </c>
      <c r="H18" s="35" t="str">
        <f>'Table A-1'!BK30</f>
        <v/>
      </c>
      <c r="I18" s="35">
        <f>'Table A-1'!BJ30</f>
        <v>1692.6585022418203</v>
      </c>
      <c r="J18" s="35" t="str">
        <f>'Table A-1'!BL30</f>
        <v/>
      </c>
      <c r="K18" s="35" t="str">
        <f>'Table A-1'!CM30</f>
        <v/>
      </c>
      <c r="L18" s="35">
        <f>'Table A-1'!CL30</f>
        <v>2247.2963834438806</v>
      </c>
      <c r="M18" s="35" t="str">
        <f>'Table A-1'!CN30</f>
        <v/>
      </c>
      <c r="N18" s="35" t="str">
        <f>'Table A-1'!CQ30</f>
        <v/>
      </c>
      <c r="O18" s="35">
        <f>'Table A-1'!CP30</f>
        <v>2247.2963834438806</v>
      </c>
      <c r="P18" s="35" t="str">
        <f>'Table A-1'!CR30</f>
        <v/>
      </c>
    </row>
    <row r="19" spans="1:16" x14ac:dyDescent="0.35">
      <c r="A19" s="34" t="str">
        <f>'Table A-1'!A39</f>
        <v>1500 - TREAS</v>
      </c>
      <c r="B19" s="34" t="str">
        <f>'Table A-1'!B39</f>
        <v>1545 - IRS</v>
      </c>
      <c r="C19" s="34" t="str">
        <f>'Table A-1'!C39</f>
        <v>1545-BN40</v>
      </c>
      <c r="D19" s="34" t="str">
        <f>'Table A-1'!D39</f>
        <v>Treatment of Certain Interests in Corporations</v>
      </c>
      <c r="E19" s="35" t="str">
        <f>'Table A-1'!BG39</f>
        <v/>
      </c>
      <c r="F19" s="35">
        <f>'Table A-1'!BF39</f>
        <v>347.22414688252229</v>
      </c>
      <c r="G19" s="35" t="str">
        <f>'Table A-1'!BH39</f>
        <v/>
      </c>
      <c r="H19" s="35" t="str">
        <f>'Table A-1'!BK39</f>
        <v/>
      </c>
      <c r="I19" s="35">
        <f>'Table A-1'!BJ39</f>
        <v>451.91862934818522</v>
      </c>
      <c r="J19" s="35" t="str">
        <f>'Table A-1'!BL39</f>
        <v/>
      </c>
      <c r="K19" s="35" t="str">
        <f>'Table A-1'!CM39</f>
        <v/>
      </c>
      <c r="L19" s="35">
        <f>'Table A-1'!CL39</f>
        <v>460.99999999999994</v>
      </c>
      <c r="M19" s="35" t="str">
        <f>'Table A-1'!CN39</f>
        <v/>
      </c>
      <c r="N19" s="35" t="str">
        <f>'Table A-1'!CQ39</f>
        <v/>
      </c>
      <c r="O19" s="35">
        <f>'Table A-1'!CP39</f>
        <v>600</v>
      </c>
      <c r="P19" s="35" t="str">
        <f>'Table A-1'!CR39</f>
        <v/>
      </c>
    </row>
    <row r="20" spans="1:16" s="45" customFormat="1" x14ac:dyDescent="0.35">
      <c r="A20" s="43" t="str">
        <f>'Table A-1'!A40</f>
        <v>1500 - TREAS</v>
      </c>
      <c r="B20" s="43" t="str">
        <f>'Table A-1'!B40</f>
        <v>1545 - IRS</v>
      </c>
      <c r="C20" s="43" t="str">
        <f>'Table A-1'!C40</f>
        <v>1545-BM71</v>
      </c>
      <c r="D20" s="43" t="str">
        <f>'Table A-1'!D40</f>
        <v>Updated Mortality Tables for Determining Present Value</v>
      </c>
      <c r="E20" s="44">
        <f>'Table A-1'!BG40</f>
        <v>468.62248490013712</v>
      </c>
      <c r="F20" s="43" t="str">
        <f>'Table A-1'!BF40</f>
        <v/>
      </c>
      <c r="G20" s="44">
        <f>'Table A-1'!BH40</f>
        <v>489.31874606291922</v>
      </c>
      <c r="H20" s="44">
        <f>'Table A-1'!BK40</f>
        <v>476.75315892837295</v>
      </c>
      <c r="I20" s="43" t="str">
        <f>'Table A-1'!BJ40</f>
        <v/>
      </c>
      <c r="J20" s="44">
        <f>'Table A-1'!BL40</f>
        <v>492.27535480045952</v>
      </c>
      <c r="K20" s="44">
        <f>'Table A-1'!CM40</f>
        <v>622.17725201022711</v>
      </c>
      <c r="L20" s="43" t="str">
        <f>'Table A-1'!CL40</f>
        <v/>
      </c>
      <c r="M20" s="44">
        <f>'Table A-1'!CN40</f>
        <v>649.65511172045797</v>
      </c>
      <c r="N20" s="44">
        <f>'Table A-1'!CQ40</f>
        <v>632.97212546781782</v>
      </c>
      <c r="O20" s="44" t="str">
        <f>'Table A-1'!CP40</f>
        <v/>
      </c>
      <c r="P20" s="44">
        <f>'Table A-1'!CR40</f>
        <v>653.58052025049096</v>
      </c>
    </row>
    <row r="21" spans="1:16" x14ac:dyDescent="0.35">
      <c r="A21" s="34" t="str">
        <f>'Table A-1'!A41</f>
        <v>0600 - DOC</v>
      </c>
      <c r="B21" s="34" t="str">
        <f>'Table A-1'!B41</f>
        <v>0651 - PTO</v>
      </c>
      <c r="C21" s="34" t="str">
        <f>'Table A-1'!C41</f>
        <v>0651-AD02</v>
      </c>
      <c r="D21" s="34" t="str">
        <f>'Table A-1'!D41</f>
        <v>Setting and Adjusting Patent Fees During Fiscal Year 2017 *</v>
      </c>
      <c r="E21" s="35">
        <f>'Table A-1'!BG41</f>
        <v>76.132674991662654</v>
      </c>
      <c r="F21" s="35">
        <f>'Table A-1'!BF41</f>
        <v>76.132674991662654</v>
      </c>
      <c r="G21" s="35">
        <f>'Table A-1'!BH41</f>
        <v>76.132674991662654</v>
      </c>
      <c r="H21" s="35">
        <f>'Table A-1'!BK41</f>
        <v>79.085760135932418</v>
      </c>
      <c r="I21" s="35">
        <f>'Table A-1'!BJ41</f>
        <v>79.085760135932418</v>
      </c>
      <c r="J21" s="35">
        <f>'Table A-1'!BL41</f>
        <v>79.085760135932418</v>
      </c>
      <c r="K21" s="35">
        <f>'Table A-1'!CM41</f>
        <v>101.0792696483492</v>
      </c>
      <c r="L21" s="35">
        <f>'Table A-1'!CL41</f>
        <v>101.0792696483492</v>
      </c>
      <c r="M21" s="35">
        <f>'Table A-1'!CN41</f>
        <v>101.0792696483492</v>
      </c>
      <c r="N21" s="35">
        <f>'Table A-1'!CQ41</f>
        <v>105</v>
      </c>
      <c r="O21" s="35">
        <f>'Table A-1'!CP41</f>
        <v>105</v>
      </c>
      <c r="P21" s="35">
        <f>'Table A-1'!CR41</f>
        <v>105</v>
      </c>
    </row>
    <row r="22" spans="1:16" x14ac:dyDescent="0.35">
      <c r="A22" s="34" t="str">
        <f>'Table A-1'!A43</f>
        <v>0500 - USDA</v>
      </c>
      <c r="B22" s="34" t="str">
        <f>'Table A-1'!B43</f>
        <v>0584 - FNS</v>
      </c>
      <c r="C22" s="34" t="str">
        <f>'Table A-1'!C43</f>
        <v>0584-AD87</v>
      </c>
      <c r="D22" s="34" t="str">
        <f>'Table A-1'!D43</f>
        <v xml:space="preserve">Eligibility, Certification, and Employment and Training Provisions </v>
      </c>
      <c r="E22" s="35">
        <f>'Table A-1'!BG43</f>
        <v>922.33656917522455</v>
      </c>
      <c r="F22" s="35">
        <f>'Table A-1'!BF43</f>
        <v>922.33656917522455</v>
      </c>
      <c r="G22" s="35">
        <f>'Table A-1'!BH43</f>
        <v>922.33656917522455</v>
      </c>
      <c r="H22" s="35">
        <f>'Table A-1'!BK43</f>
        <v>928.14787069118006</v>
      </c>
      <c r="I22" s="35">
        <f>'Table A-1'!BJ43</f>
        <v>928.14787069118006</v>
      </c>
      <c r="J22" s="35">
        <f>'Table A-1'!BL43</f>
        <v>928.14787069118006</v>
      </c>
      <c r="K22" s="35">
        <f>'Table A-1'!CM43</f>
        <v>1224.5610283942524</v>
      </c>
      <c r="L22" s="35">
        <f>'Table A-1'!CL43</f>
        <v>1224.5610283942524</v>
      </c>
      <c r="M22" s="35">
        <f>'Table A-1'!CN43</f>
        <v>1224.5610283942524</v>
      </c>
      <c r="N22" s="35">
        <f>'Table A-1'!CQ43</f>
        <v>1232.2765344237391</v>
      </c>
      <c r="O22" s="35">
        <f>'Table A-1'!CP43</f>
        <v>1232.2765344237391</v>
      </c>
      <c r="P22" s="35">
        <f>'Table A-1'!CR43</f>
        <v>1232.2765344237391</v>
      </c>
    </row>
    <row r="23" spans="1:16" s="45" customFormat="1" x14ac:dyDescent="0.35">
      <c r="A23" s="43" t="str">
        <f>'Table A-1'!A47</f>
        <v>1600 - DHS</v>
      </c>
      <c r="B23" s="43" t="str">
        <f>'Table A-1'!B47</f>
        <v>1615 - USCIS</v>
      </c>
      <c r="C23" s="43" t="str">
        <f>'Table A-1'!C47</f>
        <v>1615-AC09</v>
      </c>
      <c r="D23" s="43" t="str">
        <f>'Table A-1'!D47</f>
        <v>U.S. Citizenship and Immigration Services Fee Schedule</v>
      </c>
      <c r="E23" s="44" t="str">
        <f>'Table A-1'!BG47</f>
        <v/>
      </c>
      <c r="F23" s="44">
        <f>'Table A-1'!BF47</f>
        <v>-411.56982772454802</v>
      </c>
      <c r="G23" s="44" t="str">
        <f>'Table A-1'!BH47</f>
        <v/>
      </c>
      <c r="H23" s="44" t="str">
        <f>'Table A-1'!BK47</f>
        <v/>
      </c>
      <c r="I23" s="44">
        <f>'Table A-1'!BJ47</f>
        <v>-411.56982772454802</v>
      </c>
      <c r="J23" s="44" t="str">
        <f>'Table A-1'!BL47</f>
        <v/>
      </c>
      <c r="K23" s="44" t="str">
        <f>'Table A-1'!CM47</f>
        <v/>
      </c>
      <c r="L23" s="44">
        <f>'Table A-1'!CL47</f>
        <v>-546.42999999999984</v>
      </c>
      <c r="M23" s="44" t="str">
        <f>'Table A-1'!CN47</f>
        <v/>
      </c>
      <c r="N23" s="44" t="str">
        <f>'Table A-1'!CQ47</f>
        <v/>
      </c>
      <c r="O23" s="44">
        <f>'Table A-1'!CP47</f>
        <v>-546.42999999999984</v>
      </c>
      <c r="P23" s="44" t="str">
        <f>'Table A-1'!CR47</f>
        <v/>
      </c>
    </row>
    <row r="24" spans="1:16" x14ac:dyDescent="0.35">
      <c r="A24" s="34" t="str">
        <f>'Table A-1'!A54</f>
        <v>2100 - DOT</v>
      </c>
      <c r="B24" s="34" t="str">
        <f>'Table A-1'!B54</f>
        <v>2125 - FHWA</v>
      </c>
      <c r="C24" s="34" t="str">
        <f>'Table A-1'!C54</f>
        <v>2125-AF54</v>
      </c>
      <c r="D24" s="34" t="str">
        <f>'Table A-1'!D54</f>
        <v>National Goals and Performance Management Measures 3 (MAP-21)</v>
      </c>
      <c r="E24" s="35" t="str">
        <f>'Table A-1'!BG54</f>
        <v/>
      </c>
      <c r="F24" s="34" t="str">
        <f>'Table A-1'!BF54</f>
        <v/>
      </c>
      <c r="G24" s="35" t="str">
        <f>'Table A-1'!BH54</f>
        <v/>
      </c>
      <c r="H24" s="35" t="str">
        <f>'Table A-1'!BK54</f>
        <v/>
      </c>
      <c r="I24" s="34" t="str">
        <f>'Table A-1'!BJ54</f>
        <v/>
      </c>
      <c r="J24" s="35" t="str">
        <f>'Table A-1'!BL54</f>
        <v/>
      </c>
      <c r="K24" s="35" t="str">
        <f>'Table A-1'!CM54</f>
        <v/>
      </c>
      <c r="L24" s="34" t="str">
        <f>'Table A-1'!CL54</f>
        <v/>
      </c>
      <c r="M24" s="35" t="str">
        <f>'Table A-1'!CN54</f>
        <v/>
      </c>
      <c r="N24" s="35" t="str">
        <f>'Table A-1'!CQ54</f>
        <v/>
      </c>
      <c r="O24" s="35" t="str">
        <f>'Table A-1'!CP54</f>
        <v/>
      </c>
      <c r="P24" s="35" t="str">
        <f>'Table A-1'!CR54</f>
        <v/>
      </c>
    </row>
    <row r="25" spans="1:16" x14ac:dyDescent="0.35">
      <c r="A25" s="34" t="str">
        <f>'Table A-1'!A56</f>
        <v>2500 - HUD</v>
      </c>
      <c r="B25" s="34" t="str">
        <f>'Table A-1'!B56</f>
        <v>2502 - OH</v>
      </c>
      <c r="C25" s="34" t="str">
        <f>'Table A-1'!C56</f>
        <v>2502-AI79</v>
      </c>
      <c r="D25" s="34" t="str">
        <f>'Table A-1'!D56</f>
        <v>Federal Housing Administration (FHA): Strengthening the Home Equity Conversion Mortgages (HECM) Program to Promote Sustained Homeownership (FR-5353)</v>
      </c>
      <c r="E25" s="35" t="str">
        <f>'Table A-1'!BG56</f>
        <v/>
      </c>
      <c r="F25" s="34" t="str">
        <f>'Table A-1'!BF56</f>
        <v/>
      </c>
      <c r="G25" s="35" t="str">
        <f>'Table A-1'!BH56</f>
        <v/>
      </c>
      <c r="H25" s="35" t="str">
        <f>'Table A-1'!BK56</f>
        <v/>
      </c>
      <c r="I25" s="34" t="str">
        <f>'Table A-1'!BJ56</f>
        <v/>
      </c>
      <c r="J25" s="35" t="str">
        <f>'Table A-1'!BL56</f>
        <v/>
      </c>
      <c r="K25" s="35" t="str">
        <f>'Table A-1'!CM56</f>
        <v/>
      </c>
      <c r="L25" s="34" t="str">
        <f>'Table A-1'!CL56</f>
        <v/>
      </c>
      <c r="M25" s="35" t="str">
        <f>'Table A-1'!CN56</f>
        <v/>
      </c>
      <c r="N25" s="35" t="str">
        <f>'Table A-1'!CQ56</f>
        <v/>
      </c>
      <c r="O25" s="35" t="str">
        <f>'Table A-1'!CP56</f>
        <v/>
      </c>
      <c r="P25" s="35" t="str">
        <f>'Table A-1'!CR56</f>
        <v/>
      </c>
    </row>
    <row r="26" spans="1:16" x14ac:dyDescent="0.35">
      <c r="A26" s="34" t="str">
        <f>'Table A-1'!A57</f>
        <v>2500 - HUD</v>
      </c>
      <c r="B26" s="34" t="str">
        <f>'Table A-1'!B57</f>
        <v>2501 - HUDSEC</v>
      </c>
      <c r="C26" s="34" t="str">
        <f>'Table A-1'!C57</f>
        <v>2501-AD74</v>
      </c>
      <c r="D26" s="34" t="str">
        <f>'Table A-1'!D57</f>
        <v>Establishing a More Effective Fair Market Rent (FMR) System; Using Small Area Fair Market Rents (SAFMRs) in Housing Choice Voucher Program Instead of the Current 50th Percentile FMRs (FR-5855)</v>
      </c>
      <c r="E26" s="35">
        <f>'Table A-1'!BG57</f>
        <v>0</v>
      </c>
      <c r="F26" s="35">
        <f>'Table A-1'!BF57</f>
        <v>125.03082078633125</v>
      </c>
      <c r="G26" s="35">
        <f>'Table A-1'!BH57</f>
        <v>181.52064945485438</v>
      </c>
      <c r="H26" s="35">
        <f>'Table A-1'!BK57</f>
        <v>0</v>
      </c>
      <c r="I26" s="35">
        <f>'Table A-1'!BJ57</f>
        <v>125.03082078633125</v>
      </c>
      <c r="J26" s="35">
        <f>'Table A-1'!BL57</f>
        <v>181.52064945485438</v>
      </c>
      <c r="K26" s="35">
        <f>'Table A-1'!CM57</f>
        <v>0</v>
      </c>
      <c r="L26" s="35">
        <f>'Table A-1'!CL57</f>
        <v>166</v>
      </c>
      <c r="M26" s="35">
        <f>'Table A-1'!CN57</f>
        <v>240.99999999999997</v>
      </c>
      <c r="N26" s="35">
        <f>'Table A-1'!CQ57</f>
        <v>0</v>
      </c>
      <c r="O26" s="35">
        <f>'Table A-1'!CP57</f>
        <v>166</v>
      </c>
      <c r="P26" s="35">
        <f>'Table A-1'!CR57</f>
        <v>240.99999999999997</v>
      </c>
    </row>
    <row r="27" spans="1:16" x14ac:dyDescent="0.35">
      <c r="A27" s="34" t="str">
        <f>'Table A-1'!A58</f>
        <v>2500 - HUD</v>
      </c>
      <c r="B27" s="34" t="str">
        <f>'Table A-1'!B58</f>
        <v>2501 - HUDSEC</v>
      </c>
      <c r="C27" s="34" t="str">
        <f>'Table A-1'!C58</f>
        <v>2502-ZA15</v>
      </c>
      <c r="D27" s="34" t="str">
        <f>'Table A-1'!D58</f>
        <v>Home Equity Conversion Mortgage Program: Mortgage Insurance Premium Rates and Principal Limit Factors Mortgagee Letter</v>
      </c>
      <c r="E27" s="35">
        <f>'Table A-1'!BG58</f>
        <v>332.61848297328345</v>
      </c>
      <c r="F27" s="35">
        <f>'Table A-1'!BF58</f>
        <v>332.61848297328345</v>
      </c>
      <c r="G27" s="35">
        <f>'Table A-1'!BH58</f>
        <v>332.61848297328345</v>
      </c>
      <c r="H27" s="35">
        <f>'Table A-1'!BK58</f>
        <v>332.61848297328345</v>
      </c>
      <c r="I27" s="35">
        <f>'Table A-1'!BJ58</f>
        <v>332.61848297328345</v>
      </c>
      <c r="J27" s="35">
        <f>'Table A-1'!BL58</f>
        <v>332.61848297328345</v>
      </c>
      <c r="K27" s="35">
        <f>'Table A-1'!CM58</f>
        <v>441.60845962871008</v>
      </c>
      <c r="L27" s="35">
        <f>'Table A-1'!CL58</f>
        <v>441.60845962871008</v>
      </c>
      <c r="M27" s="35">
        <f>'Table A-1'!CN58</f>
        <v>441.60845962871008</v>
      </c>
      <c r="N27" s="35">
        <f>'Table A-1'!CQ58</f>
        <v>441.60845962871008</v>
      </c>
      <c r="O27" s="35">
        <f>'Table A-1'!CP58</f>
        <v>441.60845962871008</v>
      </c>
      <c r="P27" s="35">
        <f>'Table A-1'!CR58</f>
        <v>441.60845962871008</v>
      </c>
    </row>
    <row r="28" spans="1:16" x14ac:dyDescent="0.35">
      <c r="A28" s="34" t="str">
        <f>'Table A-1'!A59</f>
        <v>2900 - VA</v>
      </c>
      <c r="B28" s="34" t="str">
        <f>'Table A-1'!B59</f>
        <v>2900 - VA</v>
      </c>
      <c r="C28" s="34" t="str">
        <f>'Table A-1'!C59</f>
        <v>2900-AP35</v>
      </c>
      <c r="D28" s="34" t="str">
        <f>'Table A-1'!D59</f>
        <v>Tiered Pharmacy Copayments for Medications</v>
      </c>
      <c r="E28" s="35" t="str">
        <f>'Table A-1'!BG59</f>
        <v/>
      </c>
      <c r="F28" s="35">
        <f>'Table A-1'!BF59</f>
        <v>252.93787749657244</v>
      </c>
      <c r="G28" s="35" t="str">
        <f>'Table A-1'!BH59</f>
        <v/>
      </c>
      <c r="H28" s="35" t="str">
        <f>'Table A-1'!BK59</f>
        <v/>
      </c>
      <c r="I28" s="35">
        <f>'Table A-1'!BJ59</f>
        <v>266.09478637862679</v>
      </c>
      <c r="J28" s="35" t="str">
        <f>'Table A-1'!BL59</f>
        <v/>
      </c>
      <c r="K28" s="35" t="str">
        <f>'Table A-1'!CM59</f>
        <v/>
      </c>
      <c r="L28" s="35">
        <f>'Table A-1'!CL59</f>
        <v>335.81869974432135</v>
      </c>
      <c r="M28" s="35" t="str">
        <f>'Table A-1'!CN59</f>
        <v/>
      </c>
      <c r="N28" s="35" t="str">
        <f>'Table A-1'!CQ59</f>
        <v/>
      </c>
      <c r="O28" s="35">
        <f>'Table A-1'!CP59</f>
        <v>353.28676770296812</v>
      </c>
      <c r="P28" s="35" t="str">
        <f>'Table A-1'!CR59</f>
        <v/>
      </c>
    </row>
    <row r="29" spans="1:16" x14ac:dyDescent="0.35">
      <c r="A29" s="34" t="str">
        <f>'Table A-1'!A60</f>
        <v>2900 - VA</v>
      </c>
      <c r="B29" s="34" t="str">
        <f>'Table A-1'!B60</f>
        <v>2900 - VA</v>
      </c>
      <c r="C29" s="34" t="str">
        <f>'Table A-1'!C60</f>
        <v>2900-AP66</v>
      </c>
      <c r="D29" s="34" t="str">
        <f>'Table A-1'!D60</f>
        <v>Diseases Associated With Exposure to Contaminants in the Water Supply at Camp Lejeune</v>
      </c>
      <c r="E29" s="35" t="str">
        <f>'Table A-1'!BG60</f>
        <v/>
      </c>
      <c r="F29" s="35">
        <f>'Table A-1'!BF60</f>
        <v>340.74915700151928</v>
      </c>
      <c r="G29" s="35" t="str">
        <f>'Table A-1'!BH60</f>
        <v/>
      </c>
      <c r="H29" s="35" t="str">
        <f>'Table A-1'!BK60</f>
        <v/>
      </c>
      <c r="I29" s="35">
        <f>'Table A-1'!BJ60</f>
        <v>357.30616593174494</v>
      </c>
      <c r="J29" s="35" t="str">
        <f>'Table A-1'!BL60</f>
        <v/>
      </c>
      <c r="K29" s="35" t="str">
        <f>'Table A-1'!CM60</f>
        <v/>
      </c>
      <c r="L29" s="35">
        <f>'Table A-1'!CL60</f>
        <v>452.40333308630079</v>
      </c>
      <c r="M29" s="35" t="str">
        <f>'Table A-1'!CN60</f>
        <v/>
      </c>
      <c r="N29" s="35" t="str">
        <f>'Table A-1'!CQ60</f>
        <v/>
      </c>
      <c r="O29" s="35">
        <f>'Table A-1'!CP60</f>
        <v>474.38562085448547</v>
      </c>
      <c r="P29" s="35" t="str">
        <f>'Table A-1'!CR60</f>
        <v/>
      </c>
    </row>
    <row r="30" spans="1:16" x14ac:dyDescent="0.35">
      <c r="A30" s="34" t="str">
        <f>'Table A-1'!A62</f>
        <v>3206 - OPM</v>
      </c>
      <c r="B30" s="34" t="str">
        <f>'Table A-1'!B62</f>
        <v>3206 - OPM</v>
      </c>
      <c r="C30" s="34" t="str">
        <f>'Table A-1'!C62</f>
        <v>3206-AM40</v>
      </c>
      <c r="D30" s="34" t="str">
        <f>'Table A-1'!D62</f>
        <v>Federal Employees Health Benefits Program; Tribes and Tribal Organizations</v>
      </c>
      <c r="E30" s="35" t="str">
        <f>'Table A-1'!BG62</f>
        <v/>
      </c>
      <c r="F30" s="35">
        <f>'Table A-1'!BF62</f>
        <v>128.30177785836301</v>
      </c>
      <c r="G30" s="35" t="str">
        <f>'Table A-1'!BH62</f>
        <v/>
      </c>
      <c r="H30" s="35" t="str">
        <f>'Table A-1'!BK62</f>
        <v/>
      </c>
      <c r="I30" s="35">
        <f>'Table A-1'!BJ62</f>
        <v>128.30177785836301</v>
      </c>
      <c r="J30" s="35" t="str">
        <f>'Table A-1'!BL62</f>
        <v/>
      </c>
      <c r="K30" s="35" t="str">
        <f>'Table A-1'!CM62</f>
        <v/>
      </c>
      <c r="L30" s="35">
        <f>'Table A-1'!CL62</f>
        <v>170.34276021338118</v>
      </c>
      <c r="M30" s="35" t="str">
        <f>'Table A-1'!CN62</f>
        <v/>
      </c>
      <c r="N30" s="35" t="str">
        <f>'Table A-1'!CQ62</f>
        <v/>
      </c>
      <c r="O30" s="35">
        <f>'Table A-1'!CP62</f>
        <v>170.34276021338118</v>
      </c>
      <c r="P30" s="35" t="str">
        <f>'Table A-1'!CR62</f>
        <v/>
      </c>
    </row>
    <row r="32" spans="1:16" x14ac:dyDescent="0.35">
      <c r="A32" s="24" t="s">
        <v>501</v>
      </c>
    </row>
  </sheetData>
  <mergeCells count="3">
    <mergeCell ref="E3:P3"/>
    <mergeCell ref="E4:J4"/>
    <mergeCell ref="K4:P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H5"/>
  <sheetViews>
    <sheetView workbookViewId="0">
      <selection activeCell="C4" sqref="C4"/>
    </sheetView>
  </sheetViews>
  <sheetFormatPr defaultColWidth="9.08984375" defaultRowHeight="14.5" x14ac:dyDescent="0.35"/>
  <cols>
    <col min="1" max="1" width="10.08984375" style="24" bestFit="1" customWidth="1"/>
    <col min="2" max="2" width="10.453125" style="24" bestFit="1" customWidth="1"/>
    <col min="3" max="3" width="10" style="24" bestFit="1" customWidth="1"/>
    <col min="4" max="4" width="71.6328125" style="24" bestFit="1" customWidth="1"/>
    <col min="5" max="5" width="16.36328125" style="24" customWidth="1"/>
    <col min="6" max="6" width="15.6328125" style="24" customWidth="1"/>
    <col min="7" max="7" width="19" style="24" customWidth="1"/>
    <col min="8" max="8" width="18.453125" style="24" customWidth="1"/>
    <col min="9" max="16384" width="9.08984375" style="24"/>
  </cols>
  <sheetData>
    <row r="1" spans="1:8" x14ac:dyDescent="0.35">
      <c r="A1" s="25" t="s">
        <v>508</v>
      </c>
      <c r="B1" s="25"/>
    </row>
    <row r="3" spans="1:8" x14ac:dyDescent="0.35">
      <c r="E3" s="80" t="s">
        <v>286</v>
      </c>
      <c r="F3" s="80"/>
      <c r="G3" s="80" t="s">
        <v>287</v>
      </c>
      <c r="H3" s="80"/>
    </row>
    <row r="4" spans="1:8" x14ac:dyDescent="0.35">
      <c r="A4" s="34" t="str">
        <f>'Table A-1'!A3</f>
        <v>Agency</v>
      </c>
      <c r="B4" s="34" t="str">
        <f>'Table A-1'!B3</f>
        <v>Subagency</v>
      </c>
      <c r="C4" s="34" t="str">
        <f>'Table A-1'!C3</f>
        <v>RIN</v>
      </c>
      <c r="D4" s="36" t="str">
        <f>'Table A-1'!D3</f>
        <v>Title</v>
      </c>
      <c r="E4" s="37" t="s">
        <v>280</v>
      </c>
      <c r="F4" s="37" t="s">
        <v>281</v>
      </c>
      <c r="G4" s="37" t="s">
        <v>280</v>
      </c>
      <c r="H4" s="37" t="s">
        <v>281</v>
      </c>
    </row>
    <row r="5" spans="1:8" x14ac:dyDescent="0.35">
      <c r="A5" s="34" t="str">
        <f>'Table A-1'!A22</f>
        <v>0900 - HHS</v>
      </c>
      <c r="B5" s="34" t="str">
        <f>'Table A-1'!B22</f>
        <v>0938 - CMS</v>
      </c>
      <c r="C5" s="34" t="str">
        <f>'Table A-1'!C22</f>
        <v>0938-AT11</v>
      </c>
      <c r="D5" s="36" t="str">
        <f>'Table A-1'!D22</f>
        <v>Third Party Payments for Coverage under Qualified Health Plans (CMS-3337-P)</v>
      </c>
      <c r="E5" s="35">
        <f>'Table A-1'!BF22</f>
        <v>254.88210695237643</v>
      </c>
      <c r="F5" s="35">
        <f>'Table A-1'!CL22</f>
        <v>338.39999999999992</v>
      </c>
      <c r="G5" s="35">
        <f>'Table A-1'!BN22</f>
        <v>263.61920045310802</v>
      </c>
      <c r="H5" s="35">
        <f>'Table A-1'!CT22</f>
        <v>349.99999999999994</v>
      </c>
    </row>
  </sheetData>
  <mergeCells count="2">
    <mergeCell ref="E3:F3"/>
    <mergeCell ref="G3:H3"/>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20"/>
  <sheetViews>
    <sheetView workbookViewId="0">
      <selection activeCell="A2" sqref="A2"/>
    </sheetView>
  </sheetViews>
  <sheetFormatPr defaultColWidth="9.08984375" defaultRowHeight="14.5" x14ac:dyDescent="0.35"/>
  <cols>
    <col min="1" max="1" width="37.6328125" style="24" customWidth="1"/>
    <col min="2" max="2" width="107.453125" style="24" customWidth="1"/>
    <col min="3" max="3" width="30.36328125" style="72" bestFit="1" customWidth="1"/>
    <col min="4" max="4" width="18.6328125" style="72" bestFit="1" customWidth="1"/>
    <col min="5" max="5" width="15.81640625" style="72" bestFit="1" customWidth="1"/>
    <col min="6" max="16384" width="9.08984375" style="24"/>
  </cols>
  <sheetData>
    <row r="1" spans="1:5" x14ac:dyDescent="0.35">
      <c r="A1" s="25" t="s">
        <v>511</v>
      </c>
    </row>
    <row r="3" spans="1:5" x14ac:dyDescent="0.35">
      <c r="A3" s="34" t="s">
        <v>38</v>
      </c>
      <c r="B3" s="34" t="s">
        <v>512</v>
      </c>
      <c r="C3" s="71" t="s">
        <v>513</v>
      </c>
      <c r="D3" s="71" t="s">
        <v>514</v>
      </c>
      <c r="E3" s="71" t="s">
        <v>515</v>
      </c>
    </row>
    <row r="4" spans="1:5" x14ac:dyDescent="0.35">
      <c r="A4" s="38" t="s">
        <v>516</v>
      </c>
      <c r="B4" s="38" t="s">
        <v>517</v>
      </c>
      <c r="C4" s="49" t="s">
        <v>518</v>
      </c>
      <c r="D4" s="49" t="s">
        <v>519</v>
      </c>
      <c r="E4" s="49" t="s">
        <v>519</v>
      </c>
    </row>
    <row r="5" spans="1:5" x14ac:dyDescent="0.35">
      <c r="A5" s="38" t="s">
        <v>516</v>
      </c>
      <c r="B5" s="34" t="s">
        <v>539</v>
      </c>
      <c r="C5" s="49" t="s">
        <v>518</v>
      </c>
      <c r="D5" s="49" t="s">
        <v>519</v>
      </c>
      <c r="E5" s="49" t="s">
        <v>519</v>
      </c>
    </row>
    <row r="6" spans="1:5" x14ac:dyDescent="0.35">
      <c r="A6" s="38" t="s">
        <v>516</v>
      </c>
      <c r="B6" s="38" t="s">
        <v>520</v>
      </c>
      <c r="C6" s="49" t="s">
        <v>518</v>
      </c>
      <c r="D6" s="49" t="s">
        <v>519</v>
      </c>
      <c r="E6" s="49" t="s">
        <v>519</v>
      </c>
    </row>
    <row r="7" spans="1:5" x14ac:dyDescent="0.35">
      <c r="A7" s="38" t="s">
        <v>521</v>
      </c>
      <c r="B7" s="38" t="s">
        <v>522</v>
      </c>
      <c r="C7" s="49" t="s">
        <v>519</v>
      </c>
      <c r="D7" s="49" t="s">
        <v>519</v>
      </c>
      <c r="E7" s="49" t="s">
        <v>519</v>
      </c>
    </row>
    <row r="8" spans="1:5" x14ac:dyDescent="0.35">
      <c r="A8" s="38" t="s">
        <v>523</v>
      </c>
      <c r="B8" s="38" t="s">
        <v>524</v>
      </c>
      <c r="C8" s="49" t="s">
        <v>519</v>
      </c>
      <c r="D8" s="49" t="s">
        <v>519</v>
      </c>
      <c r="E8" s="49" t="s">
        <v>519</v>
      </c>
    </row>
    <row r="9" spans="1:5" x14ac:dyDescent="0.35">
      <c r="A9" s="38" t="s">
        <v>525</v>
      </c>
      <c r="B9" s="38" t="s">
        <v>526</v>
      </c>
      <c r="C9" s="49" t="s">
        <v>518</v>
      </c>
      <c r="D9" s="49" t="s">
        <v>519</v>
      </c>
      <c r="E9" s="49" t="s">
        <v>518</v>
      </c>
    </row>
    <row r="10" spans="1:5" x14ac:dyDescent="0.35">
      <c r="A10" s="38" t="s">
        <v>527</v>
      </c>
      <c r="B10" s="38" t="s">
        <v>528</v>
      </c>
      <c r="C10" s="49" t="s">
        <v>519</v>
      </c>
      <c r="D10" s="49" t="s">
        <v>519</v>
      </c>
      <c r="E10" s="49" t="s">
        <v>519</v>
      </c>
    </row>
    <row r="11" spans="1:5" x14ac:dyDescent="0.35">
      <c r="A11" s="38" t="s">
        <v>527</v>
      </c>
      <c r="B11" s="38" t="s">
        <v>529</v>
      </c>
      <c r="C11" s="49" t="s">
        <v>518</v>
      </c>
      <c r="D11" s="49" t="s">
        <v>519</v>
      </c>
      <c r="E11" s="49" t="s">
        <v>519</v>
      </c>
    </row>
    <row r="12" spans="1:5" x14ac:dyDescent="0.35">
      <c r="A12" s="38" t="s">
        <v>527</v>
      </c>
      <c r="B12" s="38" t="s">
        <v>530</v>
      </c>
      <c r="C12" s="49" t="s">
        <v>518</v>
      </c>
      <c r="D12" s="49" t="s">
        <v>519</v>
      </c>
      <c r="E12" s="49" t="s">
        <v>519</v>
      </c>
    </row>
    <row r="13" spans="1:5" x14ac:dyDescent="0.35">
      <c r="A13" s="38" t="s">
        <v>531</v>
      </c>
      <c r="B13" s="38" t="s">
        <v>532</v>
      </c>
      <c r="C13" s="49" t="s">
        <v>518</v>
      </c>
      <c r="D13" s="49" t="s">
        <v>519</v>
      </c>
      <c r="E13" s="49" t="s">
        <v>519</v>
      </c>
    </row>
    <row r="14" spans="1:5" x14ac:dyDescent="0.35">
      <c r="A14" s="38" t="s">
        <v>533</v>
      </c>
      <c r="B14" s="38" t="s">
        <v>534</v>
      </c>
      <c r="C14" s="49" t="s">
        <v>518</v>
      </c>
      <c r="D14" s="49" t="s">
        <v>519</v>
      </c>
      <c r="E14" s="49" t="s">
        <v>519</v>
      </c>
    </row>
    <row r="15" spans="1:5" x14ac:dyDescent="0.35">
      <c r="A15" s="38" t="s">
        <v>533</v>
      </c>
      <c r="B15" s="38" t="s">
        <v>535</v>
      </c>
      <c r="C15" s="49" t="s">
        <v>518</v>
      </c>
      <c r="D15" s="49" t="s">
        <v>519</v>
      </c>
      <c r="E15" s="49" t="s">
        <v>518</v>
      </c>
    </row>
    <row r="16" spans="1:5" x14ac:dyDescent="0.35">
      <c r="A16" s="38" t="s">
        <v>533</v>
      </c>
      <c r="B16" s="38" t="s">
        <v>536</v>
      </c>
      <c r="C16" s="49" t="s">
        <v>518</v>
      </c>
      <c r="D16" s="49" t="s">
        <v>519</v>
      </c>
      <c r="E16" s="49" t="s">
        <v>519</v>
      </c>
    </row>
    <row r="17" spans="1:5" x14ac:dyDescent="0.35">
      <c r="A17" s="38" t="s">
        <v>533</v>
      </c>
      <c r="B17" s="38" t="s">
        <v>537</v>
      </c>
      <c r="C17" s="49" t="s">
        <v>518</v>
      </c>
      <c r="D17" s="49" t="s">
        <v>519</v>
      </c>
      <c r="E17" s="49" t="s">
        <v>518</v>
      </c>
    </row>
    <row r="18" spans="1:5" x14ac:dyDescent="0.35">
      <c r="A18" s="38" t="s">
        <v>533</v>
      </c>
      <c r="B18" s="38" t="s">
        <v>538</v>
      </c>
      <c r="C18" s="49" t="s">
        <v>518</v>
      </c>
      <c r="D18" s="49" t="s">
        <v>519</v>
      </c>
      <c r="E18" s="49" t="s">
        <v>519</v>
      </c>
    </row>
    <row r="19" spans="1:5" x14ac:dyDescent="0.35">
      <c r="A19"/>
      <c r="B19"/>
      <c r="C19"/>
      <c r="D19"/>
      <c r="E19"/>
    </row>
    <row r="20" spans="1:5" x14ac:dyDescent="0.35">
      <c r="A20" s="73" t="s">
        <v>540</v>
      </c>
      <c r="C20"/>
      <c r="D20"/>
      <c r="E20"/>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24</vt:i4>
      </vt:variant>
    </vt:vector>
  </HeadingPairs>
  <TitlesOfParts>
    <vt:vector size="36" baseType="lpstr">
      <vt:lpstr>Notes and Contents</vt:lpstr>
      <vt:lpstr>Table 1-5</vt:lpstr>
      <vt:lpstr>Table1-6(a)</vt:lpstr>
      <vt:lpstr>Table1-6(b)</vt:lpstr>
      <vt:lpstr>Table1-6(c)</vt:lpstr>
      <vt:lpstr>Table1-6(d)</vt:lpstr>
      <vt:lpstr>Table1-7(a)</vt:lpstr>
      <vt:lpstr>Table1-7(b)</vt:lpstr>
      <vt:lpstr>Table 1-10</vt:lpstr>
      <vt:lpstr>Table A-1</vt:lpstr>
      <vt:lpstr>Inflation</vt:lpstr>
      <vt:lpstr>Traditionally_Independent_10yr</vt:lpstr>
      <vt:lpstr>Traditionally_Independent_10yr!_ftn1</vt:lpstr>
      <vt:lpstr>Traditionally_Independent_10yr!_ftn10</vt:lpstr>
      <vt:lpstr>Traditionally_Independent_10yr!_ftn11</vt:lpstr>
      <vt:lpstr>Traditionally_Independent_10yr!_ftn12</vt:lpstr>
      <vt:lpstr>Traditionally_Independent_10yr!_ftn2</vt:lpstr>
      <vt:lpstr>Traditionally_Independent_10yr!_ftn3</vt:lpstr>
      <vt:lpstr>Traditionally_Independent_10yr!_ftn4</vt:lpstr>
      <vt:lpstr>Traditionally_Independent_10yr!_ftn5</vt:lpstr>
      <vt:lpstr>Traditionally_Independent_10yr!_ftn6</vt:lpstr>
      <vt:lpstr>Traditionally_Independent_10yr!_ftn7</vt:lpstr>
      <vt:lpstr>Traditionally_Independent_10yr!_ftn8</vt:lpstr>
      <vt:lpstr>Traditionally_Independent_10yr!_ftn9</vt:lpstr>
      <vt:lpstr>Traditionally_Independent_10yr!_ftnref1</vt:lpstr>
      <vt:lpstr>Traditionally_Independent_10yr!_ftnref10</vt:lpstr>
      <vt:lpstr>Traditionally_Independent_10yr!_ftnref11</vt:lpstr>
      <vt:lpstr>Traditionally_Independent_10yr!_ftnref12</vt:lpstr>
      <vt:lpstr>Traditionally_Independent_10yr!_ftnref2</vt:lpstr>
      <vt:lpstr>Traditionally_Independent_10yr!_ftnref3</vt:lpstr>
      <vt:lpstr>Traditionally_Independent_10yr!_ftnref4</vt:lpstr>
      <vt:lpstr>Traditionally_Independent_10yr!_ftnref5</vt:lpstr>
      <vt:lpstr>Traditionally_Independent_10yr!_ftnref6</vt:lpstr>
      <vt:lpstr>Traditionally_Independent_10yr!_ftnref7</vt:lpstr>
      <vt:lpstr>Traditionally_Independent_10yr!_ftnref8</vt:lpstr>
      <vt:lpstr>Traditionally_Independent_10yr!_ftnref9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2021-01-13T13:14:22Z</dcterms:created>
  <dcterms:modified xsi:type="dcterms:W3CDTF">2021-01-13T13:14:46Z</dcterms:modified>
</cp:coreProperties>
</file>