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filterPrivacy="1"/>
  <xr:revisionPtr revIDLastSave="0" documentId="8_{4D52C817-9132-4443-B07B-3DE02624C083}" xr6:coauthVersionLast="36" xr6:coauthVersionMax="36" xr10:uidLastSave="{00000000-0000-0000-0000-000000000000}"/>
  <bookViews>
    <workbookView xWindow="110" yWindow="110" windowWidth="10010" windowHeight="7010" tabRatio="596" xr2:uid="{00000000-000D-0000-FFFF-FFFF00000000}"/>
  </bookViews>
  <sheets>
    <sheet name="Notes and Contents" sheetId="14" r:id="rId1"/>
    <sheet name="Table 1-5" sheetId="4" r:id="rId2"/>
    <sheet name="Table1-6(a)" sheetId="6" r:id="rId3"/>
    <sheet name="Table1-6(b)" sheetId="7" r:id="rId4"/>
    <sheet name="Table1-6(c)" sheetId="8" r:id="rId5"/>
    <sheet name="Table1-6(d)" sheetId="11" r:id="rId6"/>
    <sheet name="Table1-7(a)" sheetId="10" r:id="rId7"/>
    <sheet name="Table 1-10" sheetId="16" r:id="rId8"/>
    <sheet name="Table A-1" sheetId="1" r:id="rId9"/>
    <sheet name="Inflation" sheetId="2" r:id="rId10"/>
    <sheet name="Traditionally_Independent_10yr" sheetId="15" r:id="rId11"/>
  </sheets>
  <definedNames>
    <definedName name="_ftn1" localSheetId="10">Traditionally_Independent_10yr!$A$14</definedName>
    <definedName name="_ftn10" localSheetId="10">Traditionally_Independent_10yr!$A$24</definedName>
    <definedName name="_ftn11" localSheetId="10">Traditionally_Independent_10yr!$A$25</definedName>
    <definedName name="_ftn12" localSheetId="10">Traditionally_Independent_10yr!$A$26</definedName>
    <definedName name="_ftn2" localSheetId="10">Traditionally_Independent_10yr!$A$15</definedName>
    <definedName name="_ftn3" localSheetId="10">Traditionally_Independent_10yr!$A$16</definedName>
    <definedName name="_ftn4" localSheetId="10">Traditionally_Independent_10yr!$A$17</definedName>
    <definedName name="_ftn5" localSheetId="10">Traditionally_Independent_10yr!$A$18</definedName>
    <definedName name="_ftn6" localSheetId="10">Traditionally_Independent_10yr!$A$19</definedName>
    <definedName name="_ftn7" localSheetId="10">Traditionally_Independent_10yr!$A$20</definedName>
    <definedName name="_ftn8" localSheetId="10">Traditionally_Independent_10yr!$A$21</definedName>
    <definedName name="_ftn9" localSheetId="10">Traditionally_Independent_10yr!$A$22</definedName>
    <definedName name="_ftnref1" localSheetId="10">Traditionally_Independent_10yr!$E$6</definedName>
    <definedName name="_ftnref10" localSheetId="10">Traditionally_Independent_10yr!$G$11</definedName>
    <definedName name="_ftnref11" localSheetId="10">Traditionally_Independent_10yr!$H$11</definedName>
    <definedName name="_ftnref12" localSheetId="10">Traditionally_Independent_10yr!$I$11</definedName>
    <definedName name="_ftnref2" localSheetId="10">Traditionally_Independent_10yr!$G$6</definedName>
    <definedName name="_ftnref3" localSheetId="10">Traditionally_Independent_10yr!$E$8</definedName>
    <definedName name="_ftnref4" localSheetId="10">Traditionally_Independent_10yr!$G$8</definedName>
    <definedName name="_ftnref5" localSheetId="10">Traditionally_Independent_10yr!$H$8</definedName>
    <definedName name="_ftnref6" localSheetId="10">Traditionally_Independent_10yr!$I$8</definedName>
    <definedName name="_ftnref7" localSheetId="10">Traditionally_Independent_10yr!$H$9</definedName>
    <definedName name="_ftnref8" localSheetId="10">Traditionally_Independent_10yr!$I$9</definedName>
    <definedName name="_ftnref9" localSheetId="10">Traditionally_Independent_10yr!$E$11</definedName>
  </definedNames>
  <calcPr calcId="191029"/>
</workbook>
</file>

<file path=xl/calcChain.xml><?xml version="1.0" encoding="utf-8"?>
<calcChain xmlns="http://schemas.openxmlformats.org/spreadsheetml/2006/main">
  <c r="BQ35" i="1" l="1"/>
  <c r="BQ34" i="1"/>
  <c r="BQ33" i="1"/>
  <c r="BQ32" i="1"/>
  <c r="BQ31" i="1"/>
  <c r="BQ30" i="1"/>
  <c r="BQ29" i="1"/>
  <c r="BQ28" i="1"/>
  <c r="BQ27" i="1"/>
  <c r="BQ26" i="1"/>
  <c r="BQ24" i="1"/>
  <c r="BQ23" i="1"/>
  <c r="BQ22" i="1"/>
  <c r="BQ21" i="1"/>
  <c r="BQ20" i="1"/>
  <c r="BQ19" i="1"/>
  <c r="BQ18" i="1"/>
  <c r="BQ17" i="1"/>
  <c r="BQ16" i="1"/>
  <c r="BQ14" i="1"/>
  <c r="BQ13" i="1"/>
  <c r="BQ12" i="1"/>
  <c r="BQ11" i="1"/>
  <c r="BQ10" i="1"/>
  <c r="BQ9" i="1"/>
  <c r="BQ8" i="1"/>
  <c r="BQ7" i="1"/>
  <c r="BQ6" i="1"/>
  <c r="BQ5" i="1"/>
  <c r="BQ4" i="1"/>
  <c r="BM35" i="1"/>
  <c r="BM34" i="1"/>
  <c r="BM33" i="1"/>
  <c r="BM32" i="1"/>
  <c r="BM31" i="1"/>
  <c r="BM30" i="1"/>
  <c r="BM29" i="1"/>
  <c r="BM28" i="1"/>
  <c r="BM27" i="1"/>
  <c r="BM26" i="1"/>
  <c r="BM24" i="1"/>
  <c r="BM23" i="1"/>
  <c r="BM22" i="1"/>
  <c r="BM21" i="1"/>
  <c r="BM20" i="1"/>
  <c r="BM19" i="1"/>
  <c r="BM18" i="1"/>
  <c r="BM17" i="1"/>
  <c r="BM16" i="1"/>
  <c r="BM14" i="1"/>
  <c r="BM13" i="1"/>
  <c r="BM12" i="1"/>
  <c r="BM11" i="1"/>
  <c r="BM10" i="1"/>
  <c r="BM9" i="1"/>
  <c r="BM8" i="1"/>
  <c r="BM7" i="1"/>
  <c r="BM6" i="1"/>
  <c r="BM5" i="1"/>
  <c r="BM4" i="1"/>
  <c r="BI35" i="1"/>
  <c r="BI33" i="1"/>
  <c r="BI31" i="1"/>
  <c r="BI29" i="1"/>
  <c r="BI28" i="1"/>
  <c r="BI24" i="1"/>
  <c r="BI23" i="1"/>
  <c r="BI22" i="1"/>
  <c r="BI17" i="1"/>
  <c r="BI16" i="1"/>
  <c r="BI14" i="1"/>
  <c r="BI12" i="1"/>
  <c r="BI11" i="1"/>
  <c r="BI10" i="1"/>
  <c r="BI8" i="1"/>
  <c r="BI7" i="1"/>
  <c r="BI6" i="1"/>
  <c r="BI5" i="1"/>
  <c r="BI4" i="1"/>
  <c r="BE35" i="1"/>
  <c r="BE33" i="1"/>
  <c r="BE31" i="1"/>
  <c r="BE29" i="1"/>
  <c r="BE28" i="1"/>
  <c r="BE24" i="1"/>
  <c r="BE23" i="1"/>
  <c r="BE22" i="1"/>
  <c r="BE17" i="1"/>
  <c r="BE16" i="1"/>
  <c r="BE14" i="1"/>
  <c r="BE12" i="1"/>
  <c r="BE11" i="1"/>
  <c r="BE10" i="1"/>
  <c r="BE8" i="1"/>
  <c r="BE7" i="1"/>
  <c r="BE6" i="1"/>
  <c r="BE5" i="1"/>
  <c r="BE4" i="1"/>
  <c r="BA35" i="1"/>
  <c r="BA34" i="1"/>
  <c r="BA33" i="1"/>
  <c r="BA32" i="1"/>
  <c r="BA31" i="1"/>
  <c r="BA30" i="1"/>
  <c r="BA29" i="1"/>
  <c r="BA27" i="1"/>
  <c r="BA26" i="1"/>
  <c r="BA24" i="1"/>
  <c r="BA23" i="1"/>
  <c r="BA22" i="1"/>
  <c r="BA21" i="1"/>
  <c r="BA20" i="1"/>
  <c r="BA19" i="1"/>
  <c r="BA18" i="1"/>
  <c r="BA17" i="1"/>
  <c r="BA16" i="1"/>
  <c r="BA15" i="1"/>
  <c r="BA14" i="1"/>
  <c r="BA12" i="1"/>
  <c r="BA11" i="1"/>
  <c r="BA10" i="1"/>
  <c r="BA9" i="1"/>
  <c r="BA8" i="1"/>
  <c r="BA6" i="1"/>
  <c r="BA5" i="1"/>
  <c r="BA4" i="1"/>
  <c r="AW35" i="1"/>
  <c r="AW34" i="1"/>
  <c r="AW33" i="1"/>
  <c r="AW32" i="1"/>
  <c r="AW31" i="1"/>
  <c r="AW30" i="1"/>
  <c r="AW29" i="1"/>
  <c r="AW27" i="1"/>
  <c r="AW26" i="1"/>
  <c r="AW24" i="1"/>
  <c r="AW23" i="1"/>
  <c r="AW22" i="1"/>
  <c r="AW21" i="1"/>
  <c r="AW20" i="1"/>
  <c r="AW19" i="1"/>
  <c r="AW18" i="1"/>
  <c r="AW17" i="1"/>
  <c r="AW16" i="1"/>
  <c r="AW15" i="1"/>
  <c r="AW14" i="1"/>
  <c r="AW12" i="1"/>
  <c r="AW11" i="1"/>
  <c r="AW10" i="1"/>
  <c r="AW9" i="1"/>
  <c r="AW8" i="1"/>
  <c r="AW6" i="1"/>
  <c r="AW5" i="1"/>
  <c r="AW4" i="1"/>
  <c r="AS35" i="1"/>
  <c r="AS34" i="1"/>
  <c r="AS33" i="1"/>
  <c r="AS32" i="1"/>
  <c r="AS31" i="1"/>
  <c r="AS30" i="1"/>
  <c r="AS29" i="1"/>
  <c r="AS27" i="1"/>
  <c r="AS26" i="1"/>
  <c r="AS25" i="1"/>
  <c r="AS24" i="1"/>
  <c r="AS23" i="1"/>
  <c r="AS22" i="1"/>
  <c r="AS21" i="1"/>
  <c r="AS20" i="1"/>
  <c r="AS19" i="1"/>
  <c r="AS18" i="1"/>
  <c r="AS17" i="1"/>
  <c r="AS16" i="1"/>
  <c r="AS15" i="1"/>
  <c r="AS14" i="1"/>
  <c r="AS13" i="1"/>
  <c r="AS12" i="1"/>
  <c r="AS11" i="1"/>
  <c r="AS10" i="1"/>
  <c r="AS9" i="1"/>
  <c r="AS8" i="1"/>
  <c r="AS7" i="1"/>
  <c r="AS6" i="1"/>
  <c r="AS5" i="1"/>
  <c r="AS4" i="1"/>
  <c r="AO12" i="1"/>
  <c r="AO13" i="1"/>
  <c r="AO14" i="1"/>
  <c r="AO15" i="1"/>
  <c r="AO16" i="1"/>
  <c r="AO17" i="1"/>
  <c r="AO18" i="1"/>
  <c r="AO19" i="1"/>
  <c r="AO20" i="1"/>
  <c r="AO21" i="1"/>
  <c r="AO22" i="1"/>
  <c r="AO23" i="1"/>
  <c r="AO24" i="1"/>
  <c r="AO25" i="1"/>
  <c r="AO26" i="1"/>
  <c r="AO27" i="1"/>
  <c r="AO29" i="1"/>
  <c r="AO30" i="1"/>
  <c r="AO31" i="1"/>
  <c r="AO32" i="1"/>
  <c r="AO33" i="1"/>
  <c r="AO34" i="1"/>
  <c r="AO35" i="1"/>
  <c r="AO4" i="1"/>
  <c r="AO5" i="1"/>
  <c r="AO6" i="1"/>
  <c r="AO8" i="1"/>
  <c r="AO9" i="1"/>
  <c r="AO10" i="1"/>
  <c r="AO11" i="1"/>
  <c r="A23" i="10" l="1"/>
  <c r="B23" i="10"/>
  <c r="C23" i="10"/>
  <c r="D23" i="10"/>
  <c r="A6" i="10"/>
  <c r="B6" i="10"/>
  <c r="C6" i="10"/>
  <c r="D6" i="10"/>
  <c r="A7" i="10"/>
  <c r="B7" i="10"/>
  <c r="C7" i="10"/>
  <c r="D7" i="10"/>
  <c r="A8" i="10"/>
  <c r="B8" i="10"/>
  <c r="C8" i="10"/>
  <c r="D8" i="10"/>
  <c r="A9" i="10"/>
  <c r="B9" i="10"/>
  <c r="C9" i="10"/>
  <c r="D9" i="10"/>
  <c r="A10" i="10"/>
  <c r="B10" i="10"/>
  <c r="C10" i="10"/>
  <c r="D10" i="10"/>
  <c r="A11" i="10"/>
  <c r="B11" i="10"/>
  <c r="C11" i="10"/>
  <c r="D11" i="10"/>
  <c r="A12" i="10"/>
  <c r="B12" i="10"/>
  <c r="C12" i="10"/>
  <c r="D12" i="10"/>
  <c r="A13" i="10"/>
  <c r="B13" i="10"/>
  <c r="C13" i="10"/>
  <c r="D13" i="10"/>
  <c r="A14" i="10"/>
  <c r="B14" i="10"/>
  <c r="C14" i="10"/>
  <c r="D14" i="10"/>
  <c r="A15" i="10"/>
  <c r="B15" i="10"/>
  <c r="C15" i="10"/>
  <c r="D15" i="10"/>
  <c r="A16" i="10"/>
  <c r="B16" i="10"/>
  <c r="C16" i="10"/>
  <c r="D16" i="10"/>
  <c r="A17" i="10"/>
  <c r="B17" i="10"/>
  <c r="C17" i="10"/>
  <c r="D17" i="10"/>
  <c r="A18" i="10"/>
  <c r="B18" i="10"/>
  <c r="C18" i="10"/>
  <c r="D18" i="10"/>
  <c r="A19" i="10"/>
  <c r="B19" i="10"/>
  <c r="C19" i="10"/>
  <c r="D19" i="10"/>
  <c r="A20" i="10"/>
  <c r="B20" i="10"/>
  <c r="C20" i="10"/>
  <c r="D20" i="10"/>
  <c r="A21" i="10"/>
  <c r="B21" i="10"/>
  <c r="C21" i="10"/>
  <c r="D21" i="10"/>
  <c r="A22" i="10"/>
  <c r="B22" i="10"/>
  <c r="C22" i="10"/>
  <c r="D22" i="10"/>
  <c r="A6" i="6"/>
  <c r="B6" i="6"/>
  <c r="C6" i="6"/>
  <c r="D6" i="6"/>
  <c r="A7" i="6"/>
  <c r="B7" i="6"/>
  <c r="C7" i="6"/>
  <c r="D7" i="6"/>
  <c r="A8" i="6"/>
  <c r="B8" i="6"/>
  <c r="C8" i="6"/>
  <c r="D8" i="6"/>
  <c r="A9" i="6"/>
  <c r="B9" i="6"/>
  <c r="C9" i="6"/>
  <c r="D9" i="6"/>
  <c r="D5" i="6"/>
  <c r="C5" i="6"/>
  <c r="B5" i="6"/>
  <c r="A5" i="6"/>
  <c r="A6" i="7"/>
  <c r="B6" i="7"/>
  <c r="C6" i="7"/>
  <c r="D6" i="7"/>
  <c r="A7" i="7"/>
  <c r="B7" i="7"/>
  <c r="C7" i="7"/>
  <c r="D7" i="7"/>
  <c r="A8" i="7"/>
  <c r="B8" i="7"/>
  <c r="C8" i="7"/>
  <c r="D8" i="7"/>
  <c r="A9" i="7"/>
  <c r="B9" i="7"/>
  <c r="C9" i="7"/>
  <c r="D9" i="7"/>
  <c r="A6" i="11"/>
  <c r="B6" i="11"/>
  <c r="C6" i="11"/>
  <c r="D6" i="11"/>
  <c r="A5" i="11"/>
  <c r="B5" i="11"/>
  <c r="C5" i="11"/>
  <c r="D5" i="11"/>
  <c r="D4" i="11"/>
  <c r="C4" i="11"/>
  <c r="B4" i="11"/>
  <c r="A4" i="11"/>
  <c r="A7" i="8"/>
  <c r="B7" i="8"/>
  <c r="C7" i="8"/>
  <c r="D7" i="8"/>
  <c r="D6" i="8"/>
  <c r="C6" i="8"/>
  <c r="B6" i="8"/>
  <c r="A6" i="8"/>
  <c r="CW11" i="1"/>
  <c r="B19" i="2"/>
  <c r="BI27" i="1" l="1"/>
  <c r="BI19" i="1"/>
  <c r="BE27" i="1"/>
  <c r="BE19" i="1"/>
  <c r="AO28" i="1"/>
  <c r="BI30" i="1"/>
  <c r="BE30" i="1"/>
  <c r="BI13" i="1"/>
  <c r="AS28" i="1"/>
  <c r="BI34" i="1"/>
  <c r="BI18" i="1"/>
  <c r="BE34" i="1"/>
  <c r="BE18" i="1"/>
  <c r="BI21" i="1"/>
  <c r="BQ25" i="1"/>
  <c r="BM25" i="1"/>
  <c r="BI25" i="1"/>
  <c r="BI9" i="1"/>
  <c r="BE25" i="1"/>
  <c r="BE9" i="1"/>
  <c r="AW25" i="1"/>
  <c r="BE21" i="1"/>
  <c r="BA13" i="1"/>
  <c r="BE20" i="1"/>
  <c r="AW28" i="1"/>
  <c r="BI32" i="1"/>
  <c r="BE32" i="1"/>
  <c r="AO7" i="1"/>
  <c r="BE13" i="1"/>
  <c r="AW13" i="1"/>
  <c r="BQ15" i="1"/>
  <c r="BM15" i="1"/>
  <c r="BI15" i="1"/>
  <c r="BE15" i="1"/>
  <c r="BA7" i="1"/>
  <c r="AW7" i="1"/>
  <c r="BI20" i="1"/>
  <c r="BA28" i="1"/>
  <c r="B20" i="2"/>
  <c r="B5" i="7"/>
  <c r="B5" i="8"/>
  <c r="B3" i="11"/>
  <c r="D3" i="11"/>
  <c r="C3" i="11"/>
  <c r="A3" i="11"/>
  <c r="D5" i="10"/>
  <c r="C5" i="10"/>
  <c r="B5" i="10"/>
  <c r="A5" i="10"/>
  <c r="D5" i="8"/>
  <c r="C5" i="8"/>
  <c r="A5" i="8"/>
  <c r="D5" i="7"/>
  <c r="C5" i="7"/>
  <c r="A5" i="7"/>
  <c r="A4" i="6"/>
  <c r="B4" i="6"/>
  <c r="C4" i="6"/>
  <c r="D4" i="6"/>
  <c r="B10" i="4"/>
  <c r="BA25" i="1" l="1"/>
  <c r="B21" i="2"/>
  <c r="BF4" i="1"/>
  <c r="CL4" i="1" s="1"/>
  <c r="BJ4" i="1"/>
  <c r="CP4" i="1" s="1"/>
  <c r="BN4" i="1"/>
  <c r="CT4" i="1" s="1"/>
  <c r="BR4" i="1"/>
  <c r="CX4" i="1" s="1"/>
  <c r="AQ5" i="1"/>
  <c r="AR5" i="1"/>
  <c r="AU5" i="1"/>
  <c r="AV5" i="1"/>
  <c r="BG5" i="1"/>
  <c r="CM5" i="1" s="1"/>
  <c r="BH5" i="1"/>
  <c r="CN5" i="1" s="1"/>
  <c r="BK5" i="1"/>
  <c r="CQ5" i="1" s="1"/>
  <c r="BL5" i="1"/>
  <c r="CR5" i="1" s="1"/>
  <c r="BN5" i="1"/>
  <c r="CT5" i="1" s="1"/>
  <c r="BO5" i="1"/>
  <c r="CU5" i="1" s="1"/>
  <c r="BP5" i="1"/>
  <c r="CV5" i="1" s="1"/>
  <c r="BR5" i="1"/>
  <c r="CX5" i="1" s="1"/>
  <c r="BS5" i="1"/>
  <c r="CY5" i="1" s="1"/>
  <c r="BT5" i="1"/>
  <c r="CZ5" i="1" s="1"/>
  <c r="AX6" i="1"/>
  <c r="CD6" i="1" s="1"/>
  <c r="AY6" i="1"/>
  <c r="CE6" i="1" s="1"/>
  <c r="AZ6" i="1"/>
  <c r="CF6" i="1" s="1"/>
  <c r="BB6" i="1"/>
  <c r="CH6" i="1" s="1"/>
  <c r="BC6" i="1"/>
  <c r="CI6" i="1" s="1"/>
  <c r="BD6" i="1"/>
  <c r="CJ6" i="1" s="1"/>
  <c r="BG6" i="1"/>
  <c r="CM6" i="1" s="1"/>
  <c r="BH6" i="1"/>
  <c r="CN6" i="1" s="1"/>
  <c r="BK6" i="1"/>
  <c r="CQ6" i="1" s="1"/>
  <c r="BL6" i="1"/>
  <c r="CR6" i="1" s="1"/>
  <c r="BN6" i="1"/>
  <c r="CT6" i="1" s="1"/>
  <c r="BO6" i="1"/>
  <c r="CU6" i="1" s="1"/>
  <c r="BP6" i="1"/>
  <c r="CV6" i="1" s="1"/>
  <c r="BR6" i="1"/>
  <c r="CX6" i="1" s="1"/>
  <c r="BS6" i="1"/>
  <c r="CY6" i="1" s="1"/>
  <c r="BT6" i="1"/>
  <c r="CZ6" i="1" s="1"/>
  <c r="BF7" i="1"/>
  <c r="CL7" i="1" s="1"/>
  <c r="BG7" i="1"/>
  <c r="CM7" i="1" s="1"/>
  <c r="BH7" i="1"/>
  <c r="CN7" i="1" s="1"/>
  <c r="BJ7" i="1"/>
  <c r="CP7" i="1" s="1"/>
  <c r="BK7" i="1"/>
  <c r="CQ7" i="1" s="1"/>
  <c r="BL7" i="1"/>
  <c r="CR7" i="1" s="1"/>
  <c r="BN7" i="1"/>
  <c r="CT7" i="1" s="1"/>
  <c r="BO7" i="1"/>
  <c r="CU7" i="1" s="1"/>
  <c r="BP7" i="1"/>
  <c r="CV7" i="1" s="1"/>
  <c r="BR7" i="1"/>
  <c r="CX7" i="1" s="1"/>
  <c r="BS7" i="1"/>
  <c r="CY7" i="1" s="1"/>
  <c r="BT7" i="1"/>
  <c r="CZ7" i="1" s="1"/>
  <c r="BN8" i="1"/>
  <c r="CT8" i="1" s="1"/>
  <c r="BO8" i="1"/>
  <c r="CU8" i="1" s="1"/>
  <c r="BP8" i="1"/>
  <c r="CV8" i="1" s="1"/>
  <c r="BR8" i="1"/>
  <c r="CX8" i="1" s="1"/>
  <c r="BS8" i="1"/>
  <c r="CY8" i="1" s="1"/>
  <c r="BT8" i="1"/>
  <c r="CZ8" i="1" s="1"/>
  <c r="BG9" i="1"/>
  <c r="BH9" i="1"/>
  <c r="BK9" i="1"/>
  <c r="BL9" i="1"/>
  <c r="BN9" i="1"/>
  <c r="CT9" i="1" s="1"/>
  <c r="BO9" i="1"/>
  <c r="CU9" i="1" s="1"/>
  <c r="BP9" i="1"/>
  <c r="CV9" i="1" s="1"/>
  <c r="BR9" i="1"/>
  <c r="CX9" i="1" s="1"/>
  <c r="BS9" i="1"/>
  <c r="CY9" i="1" s="1"/>
  <c r="BT9" i="1"/>
  <c r="CZ9" i="1" s="1"/>
  <c r="BG10" i="1"/>
  <c r="BH10" i="1"/>
  <c r="BK10" i="1"/>
  <c r="BL10" i="1"/>
  <c r="BN10" i="1"/>
  <c r="CT10" i="1" s="1"/>
  <c r="BO10" i="1"/>
  <c r="CU10" i="1" s="1"/>
  <c r="BP10" i="1"/>
  <c r="CV10" i="1" s="1"/>
  <c r="BR10" i="1"/>
  <c r="CX10" i="1" s="1"/>
  <c r="BS10" i="1"/>
  <c r="CY10" i="1" s="1"/>
  <c r="BT10" i="1"/>
  <c r="CZ10" i="1" s="1"/>
  <c r="BG11" i="1"/>
  <c r="BH11" i="1"/>
  <c r="BK11" i="1"/>
  <c r="BL11" i="1"/>
  <c r="BO11" i="1"/>
  <c r="CU11" i="1" s="1"/>
  <c r="BP11" i="1"/>
  <c r="CV11" i="1" s="1"/>
  <c r="BS11" i="1"/>
  <c r="CY11" i="1" s="1"/>
  <c r="BT11" i="1"/>
  <c r="CZ11" i="1" s="1"/>
  <c r="AP12" i="1"/>
  <c r="BV12" i="1" s="1"/>
  <c r="AQ12" i="1"/>
  <c r="BW12" i="1" s="1"/>
  <c r="AR12" i="1"/>
  <c r="BX12" i="1" s="1"/>
  <c r="AT12" i="1"/>
  <c r="BZ12" i="1" s="1"/>
  <c r="AU12" i="1"/>
  <c r="CA12" i="1" s="1"/>
  <c r="AV12" i="1"/>
  <c r="CB12" i="1" s="1"/>
  <c r="BF12" i="1"/>
  <c r="BJ12" i="1"/>
  <c r="BN12" i="1"/>
  <c r="CT12" i="1" s="1"/>
  <c r="BO12" i="1"/>
  <c r="CU12" i="1" s="1"/>
  <c r="BP12" i="1"/>
  <c r="CV12" i="1" s="1"/>
  <c r="BR12" i="1"/>
  <c r="CX12" i="1" s="1"/>
  <c r="BS12" i="1"/>
  <c r="CY12" i="1" s="1"/>
  <c r="BT12" i="1"/>
  <c r="CZ12" i="1" s="1"/>
  <c r="AP13" i="1"/>
  <c r="BV13" i="1" s="1"/>
  <c r="AQ13" i="1"/>
  <c r="BW13" i="1" s="1"/>
  <c r="AR13" i="1"/>
  <c r="BX13" i="1" s="1"/>
  <c r="AT13" i="1"/>
  <c r="BZ13" i="1" s="1"/>
  <c r="AU13" i="1"/>
  <c r="CA13" i="1" s="1"/>
  <c r="AV13" i="1"/>
  <c r="CB13" i="1" s="1"/>
  <c r="AY13" i="1"/>
  <c r="AZ13" i="1"/>
  <c r="BC13" i="1"/>
  <c r="BD13" i="1"/>
  <c r="BN13" i="1"/>
  <c r="CT13" i="1" s="1"/>
  <c r="BO13" i="1"/>
  <c r="CU13" i="1" s="1"/>
  <c r="BP13" i="1"/>
  <c r="CV13" i="1" s="1"/>
  <c r="BR13" i="1"/>
  <c r="CX13" i="1" s="1"/>
  <c r="BS13" i="1"/>
  <c r="CY13" i="1" s="1"/>
  <c r="BT13" i="1"/>
  <c r="CZ13" i="1" s="1"/>
  <c r="AP14" i="1"/>
  <c r="BV14" i="1" s="1"/>
  <c r="AQ14" i="1"/>
  <c r="BW14" i="1" s="1"/>
  <c r="AR14" i="1"/>
  <c r="BX14" i="1" s="1"/>
  <c r="AT14" i="1"/>
  <c r="BZ14" i="1" s="1"/>
  <c r="AU14" i="1"/>
  <c r="CA14" i="1" s="1"/>
  <c r="AV14" i="1"/>
  <c r="CB14" i="1" s="1"/>
  <c r="AX14" i="1"/>
  <c r="CD14" i="1" s="1"/>
  <c r="AY14" i="1"/>
  <c r="CE14" i="1" s="1"/>
  <c r="AZ14" i="1"/>
  <c r="CF14" i="1" s="1"/>
  <c r="BB14" i="1"/>
  <c r="CH14" i="1" s="1"/>
  <c r="BC14" i="1"/>
  <c r="CI14" i="1" s="1"/>
  <c r="BD14" i="1"/>
  <c r="CJ14" i="1" s="1"/>
  <c r="BG14" i="1"/>
  <c r="CM14" i="1" s="1"/>
  <c r="BH14" i="1"/>
  <c r="CN14" i="1" s="1"/>
  <c r="BK14" i="1"/>
  <c r="CQ14" i="1" s="1"/>
  <c r="BL14" i="1"/>
  <c r="CR14" i="1" s="1"/>
  <c r="BN14" i="1"/>
  <c r="CT14" i="1" s="1"/>
  <c r="BO14" i="1"/>
  <c r="CU14" i="1" s="1"/>
  <c r="BP14" i="1"/>
  <c r="CV14" i="1" s="1"/>
  <c r="BR14" i="1"/>
  <c r="CX14" i="1" s="1"/>
  <c r="BS14" i="1"/>
  <c r="CY14" i="1" s="1"/>
  <c r="BT14" i="1"/>
  <c r="CZ14" i="1" s="1"/>
  <c r="AP15" i="1"/>
  <c r="BV15" i="1" s="1"/>
  <c r="AQ15" i="1"/>
  <c r="BW15" i="1" s="1"/>
  <c r="AR15" i="1"/>
  <c r="BX15" i="1" s="1"/>
  <c r="AT15" i="1"/>
  <c r="BZ15" i="1" s="1"/>
  <c r="AU15" i="1"/>
  <c r="CA15" i="1" s="1"/>
  <c r="AV15" i="1"/>
  <c r="CB15" i="1" s="1"/>
  <c r="AX15" i="1"/>
  <c r="CD15" i="1" s="1"/>
  <c r="AY15" i="1"/>
  <c r="CE15" i="1" s="1"/>
  <c r="AZ15" i="1"/>
  <c r="CF15" i="1" s="1"/>
  <c r="BB15" i="1"/>
  <c r="CH15" i="1" s="1"/>
  <c r="BC15" i="1"/>
  <c r="CI15" i="1" s="1"/>
  <c r="BD15" i="1"/>
  <c r="CJ15" i="1" s="1"/>
  <c r="BG15" i="1"/>
  <c r="BH15" i="1"/>
  <c r="BK15" i="1"/>
  <c r="BL15" i="1"/>
  <c r="BO15" i="1"/>
  <c r="CU15" i="1" s="1"/>
  <c r="BP15" i="1"/>
  <c r="CV15" i="1" s="1"/>
  <c r="BS15" i="1"/>
  <c r="CY15" i="1" s="1"/>
  <c r="BT15" i="1"/>
  <c r="CZ15" i="1" s="1"/>
  <c r="AP16" i="1"/>
  <c r="BV16" i="1" s="1"/>
  <c r="AQ16" i="1"/>
  <c r="BW16" i="1" s="1"/>
  <c r="AR16" i="1"/>
  <c r="BX16" i="1" s="1"/>
  <c r="AT16" i="1"/>
  <c r="BZ16" i="1" s="1"/>
  <c r="AU16" i="1"/>
  <c r="CA16" i="1" s="1"/>
  <c r="AV16" i="1"/>
  <c r="CB16" i="1" s="1"/>
  <c r="AX16" i="1"/>
  <c r="CD16" i="1" s="1"/>
  <c r="AY16" i="1"/>
  <c r="CE16" i="1" s="1"/>
  <c r="AZ16" i="1"/>
  <c r="CF16" i="1" s="1"/>
  <c r="BB16" i="1"/>
  <c r="CH16" i="1" s="1"/>
  <c r="BC16" i="1"/>
  <c r="CI16" i="1" s="1"/>
  <c r="BD16" i="1"/>
  <c r="CJ16" i="1" s="1"/>
  <c r="BG16" i="1"/>
  <c r="BH16" i="1"/>
  <c r="BK16" i="1"/>
  <c r="BL16" i="1"/>
  <c r="BN16" i="1"/>
  <c r="CT16" i="1" s="1"/>
  <c r="BO16" i="1"/>
  <c r="CU16" i="1" s="1"/>
  <c r="BP16" i="1"/>
  <c r="CV16" i="1" s="1"/>
  <c r="BR16" i="1"/>
  <c r="CX16" i="1" s="1"/>
  <c r="BS16" i="1"/>
  <c r="CY16" i="1" s="1"/>
  <c r="BT16" i="1"/>
  <c r="CZ16" i="1" s="1"/>
  <c r="AP17" i="1"/>
  <c r="BV17" i="1" s="1"/>
  <c r="AQ17" i="1"/>
  <c r="BW17" i="1" s="1"/>
  <c r="AR17" i="1"/>
  <c r="BX17" i="1" s="1"/>
  <c r="AT17" i="1"/>
  <c r="BZ17" i="1" s="1"/>
  <c r="AU17" i="1"/>
  <c r="CA17" i="1" s="1"/>
  <c r="AV17" i="1"/>
  <c r="CB17" i="1" s="1"/>
  <c r="AX17" i="1"/>
  <c r="CD17" i="1" s="1"/>
  <c r="AY17" i="1"/>
  <c r="CE17" i="1" s="1"/>
  <c r="AZ17" i="1"/>
  <c r="CF17" i="1" s="1"/>
  <c r="BB17" i="1"/>
  <c r="CH17" i="1" s="1"/>
  <c r="BC17" i="1"/>
  <c r="CI17" i="1" s="1"/>
  <c r="BD17" i="1"/>
  <c r="CJ17" i="1" s="1"/>
  <c r="BG17" i="1"/>
  <c r="CM17" i="1" s="1"/>
  <c r="BH17" i="1"/>
  <c r="CN17" i="1" s="1"/>
  <c r="BK17" i="1"/>
  <c r="CQ17" i="1" s="1"/>
  <c r="BL17" i="1"/>
  <c r="CR17" i="1" s="1"/>
  <c r="BO17" i="1"/>
  <c r="CU17" i="1" s="1"/>
  <c r="BP17" i="1"/>
  <c r="CV17" i="1" s="1"/>
  <c r="BS17" i="1"/>
  <c r="CY17" i="1" s="1"/>
  <c r="BT17" i="1"/>
  <c r="CZ17" i="1" s="1"/>
  <c r="AP18" i="1"/>
  <c r="BV18" i="1" s="1"/>
  <c r="AQ18" i="1"/>
  <c r="BW18" i="1" s="1"/>
  <c r="AR18" i="1"/>
  <c r="BX18" i="1" s="1"/>
  <c r="AT18" i="1"/>
  <c r="BZ18" i="1" s="1"/>
  <c r="AU18" i="1"/>
  <c r="CA18" i="1" s="1"/>
  <c r="AV18" i="1"/>
  <c r="CB18" i="1" s="1"/>
  <c r="AY18" i="1"/>
  <c r="CE18" i="1" s="1"/>
  <c r="AZ18" i="1"/>
  <c r="CF18" i="1" s="1"/>
  <c r="BC18" i="1"/>
  <c r="CI18" i="1" s="1"/>
  <c r="BD18" i="1"/>
  <c r="CJ18" i="1" s="1"/>
  <c r="BG18" i="1"/>
  <c r="BH18" i="1"/>
  <c r="BK18" i="1"/>
  <c r="BL18" i="1"/>
  <c r="BO18" i="1"/>
  <c r="CU18" i="1" s="1"/>
  <c r="BP18" i="1"/>
  <c r="CV18" i="1" s="1"/>
  <c r="BS18" i="1"/>
  <c r="CY18" i="1" s="1"/>
  <c r="BT18" i="1"/>
  <c r="CZ18" i="1" s="1"/>
  <c r="AP19" i="1"/>
  <c r="BV19" i="1" s="1"/>
  <c r="AQ19" i="1"/>
  <c r="BW19" i="1" s="1"/>
  <c r="AR19" i="1"/>
  <c r="BX19" i="1" s="1"/>
  <c r="AT19" i="1"/>
  <c r="BZ19" i="1" s="1"/>
  <c r="AU19" i="1"/>
  <c r="CA19" i="1" s="1"/>
  <c r="AV19" i="1"/>
  <c r="CB19" i="1" s="1"/>
  <c r="AY19" i="1"/>
  <c r="CE19" i="1" s="1"/>
  <c r="AZ19" i="1"/>
  <c r="CF19" i="1" s="1"/>
  <c r="BC19" i="1"/>
  <c r="CI19" i="1" s="1"/>
  <c r="BD19" i="1"/>
  <c r="CJ19" i="1" s="1"/>
  <c r="BG19" i="1"/>
  <c r="BH19" i="1"/>
  <c r="BK19" i="1"/>
  <c r="BL19" i="1"/>
  <c r="BN19" i="1"/>
  <c r="CT19" i="1" s="1"/>
  <c r="BO19" i="1"/>
  <c r="CU19" i="1" s="1"/>
  <c r="BP19" i="1"/>
  <c r="CV19" i="1" s="1"/>
  <c r="BR19" i="1"/>
  <c r="CX19" i="1" s="1"/>
  <c r="BS19" i="1"/>
  <c r="CY19" i="1" s="1"/>
  <c r="BT19" i="1"/>
  <c r="CZ19" i="1" s="1"/>
  <c r="AP20" i="1"/>
  <c r="BV20" i="1" s="1"/>
  <c r="AQ20" i="1"/>
  <c r="BW20" i="1" s="1"/>
  <c r="AR20" i="1"/>
  <c r="BX20" i="1" s="1"/>
  <c r="AT20" i="1"/>
  <c r="BZ20" i="1" s="1"/>
  <c r="AU20" i="1"/>
  <c r="CA20" i="1" s="1"/>
  <c r="AV20" i="1"/>
  <c r="CB20" i="1" s="1"/>
  <c r="AY20" i="1"/>
  <c r="CE20" i="1" s="1"/>
  <c r="AZ20" i="1"/>
  <c r="CF20" i="1" s="1"/>
  <c r="BC20" i="1"/>
  <c r="CI20" i="1" s="1"/>
  <c r="BD20" i="1"/>
  <c r="CJ20" i="1" s="1"/>
  <c r="BG20" i="1"/>
  <c r="BH20" i="1"/>
  <c r="BK20" i="1"/>
  <c r="BL20" i="1"/>
  <c r="BN20" i="1"/>
  <c r="CT20" i="1" s="1"/>
  <c r="BO20" i="1"/>
  <c r="CU20" i="1" s="1"/>
  <c r="BP20" i="1"/>
  <c r="CV20" i="1" s="1"/>
  <c r="BR20" i="1"/>
  <c r="CX20" i="1" s="1"/>
  <c r="BS20" i="1"/>
  <c r="CY20" i="1" s="1"/>
  <c r="BT20" i="1"/>
  <c r="CZ20" i="1" s="1"/>
  <c r="AP21" i="1"/>
  <c r="BV21" i="1" s="1"/>
  <c r="AQ21" i="1"/>
  <c r="BW21" i="1" s="1"/>
  <c r="AR21" i="1"/>
  <c r="BX21" i="1" s="1"/>
  <c r="AT21" i="1"/>
  <c r="BZ21" i="1" s="1"/>
  <c r="AU21" i="1"/>
  <c r="CA21" i="1" s="1"/>
  <c r="AV21" i="1"/>
  <c r="CB21" i="1" s="1"/>
  <c r="AY21" i="1"/>
  <c r="CE21" i="1" s="1"/>
  <c r="AZ21" i="1"/>
  <c r="CF21" i="1" s="1"/>
  <c r="BC21" i="1"/>
  <c r="CI21" i="1" s="1"/>
  <c r="BD21" i="1"/>
  <c r="CJ21" i="1" s="1"/>
  <c r="BG21" i="1"/>
  <c r="BH21" i="1"/>
  <c r="BK21" i="1"/>
  <c r="BL21" i="1"/>
  <c r="BN21" i="1"/>
  <c r="CT21" i="1" s="1"/>
  <c r="BO21" i="1"/>
  <c r="CU21" i="1" s="1"/>
  <c r="BP21" i="1"/>
  <c r="CV21" i="1" s="1"/>
  <c r="BR21" i="1"/>
  <c r="CX21" i="1" s="1"/>
  <c r="BS21" i="1"/>
  <c r="CY21" i="1" s="1"/>
  <c r="BT21" i="1"/>
  <c r="CZ21" i="1" s="1"/>
  <c r="BF22" i="1"/>
  <c r="CL22" i="1" s="1"/>
  <c r="BG22" i="1"/>
  <c r="CM22" i="1" s="1"/>
  <c r="BH22" i="1"/>
  <c r="CN22" i="1" s="1"/>
  <c r="BJ22" i="1"/>
  <c r="CP22" i="1" s="1"/>
  <c r="BK22" i="1"/>
  <c r="CQ22" i="1" s="1"/>
  <c r="BL22" i="1"/>
  <c r="CR22" i="1" s="1"/>
  <c r="BN22" i="1"/>
  <c r="CT22" i="1" s="1"/>
  <c r="BO22" i="1"/>
  <c r="CU22" i="1" s="1"/>
  <c r="BP22" i="1"/>
  <c r="CV22" i="1" s="1"/>
  <c r="BR22" i="1"/>
  <c r="CX22" i="1" s="1"/>
  <c r="BS22" i="1"/>
  <c r="CY22" i="1" s="1"/>
  <c r="BT22" i="1"/>
  <c r="CZ22" i="1" s="1"/>
  <c r="AP23" i="1"/>
  <c r="BV23" i="1" s="1"/>
  <c r="AQ23" i="1"/>
  <c r="BW23" i="1" s="1"/>
  <c r="AR23" i="1"/>
  <c r="BX23" i="1" s="1"/>
  <c r="AT23" i="1"/>
  <c r="BZ23" i="1" s="1"/>
  <c r="AU23" i="1"/>
  <c r="CA23" i="1" s="1"/>
  <c r="AV23" i="1"/>
  <c r="CB23" i="1" s="1"/>
  <c r="AX23" i="1"/>
  <c r="BB23" i="1"/>
  <c r="BN23" i="1"/>
  <c r="CT23" i="1" s="1"/>
  <c r="BO23" i="1"/>
  <c r="CU23" i="1" s="1"/>
  <c r="BP23" i="1"/>
  <c r="CV23" i="1" s="1"/>
  <c r="BR23" i="1"/>
  <c r="CX23" i="1" s="1"/>
  <c r="BS23" i="1"/>
  <c r="CY23" i="1" s="1"/>
  <c r="BT23" i="1"/>
  <c r="CZ23" i="1" s="1"/>
  <c r="AP24" i="1"/>
  <c r="BV24" i="1" s="1"/>
  <c r="AQ24" i="1"/>
  <c r="BW24" i="1" s="1"/>
  <c r="AR24" i="1"/>
  <c r="BX24" i="1" s="1"/>
  <c r="AT24" i="1"/>
  <c r="BZ24" i="1" s="1"/>
  <c r="AU24" i="1"/>
  <c r="CA24" i="1" s="1"/>
  <c r="AV24" i="1"/>
  <c r="CB24" i="1" s="1"/>
  <c r="AY24" i="1"/>
  <c r="CE24" i="1" s="1"/>
  <c r="AZ24" i="1"/>
  <c r="CF24" i="1" s="1"/>
  <c r="BC24" i="1"/>
  <c r="CI24" i="1" s="1"/>
  <c r="BD24" i="1"/>
  <c r="CJ24" i="1" s="1"/>
  <c r="BG24" i="1"/>
  <c r="CM24" i="1" s="1"/>
  <c r="BH24" i="1"/>
  <c r="CN24" i="1" s="1"/>
  <c r="BK24" i="1"/>
  <c r="CQ24" i="1" s="1"/>
  <c r="BL24" i="1"/>
  <c r="CR24" i="1" s="1"/>
  <c r="BN24" i="1"/>
  <c r="CT24" i="1" s="1"/>
  <c r="BO24" i="1"/>
  <c r="CU24" i="1" s="1"/>
  <c r="BP24" i="1"/>
  <c r="CV24" i="1" s="1"/>
  <c r="BR24" i="1"/>
  <c r="CX24" i="1" s="1"/>
  <c r="BS24" i="1"/>
  <c r="CY24" i="1" s="1"/>
  <c r="BT24" i="1"/>
  <c r="CZ24" i="1" s="1"/>
  <c r="AP25" i="1"/>
  <c r="BV25" i="1" s="1"/>
  <c r="AQ25" i="1"/>
  <c r="BW25" i="1" s="1"/>
  <c r="AR25" i="1"/>
  <c r="BX25" i="1" s="1"/>
  <c r="AT25" i="1"/>
  <c r="BZ25" i="1" s="1"/>
  <c r="AU25" i="1"/>
  <c r="CA25" i="1" s="1"/>
  <c r="AV25" i="1"/>
  <c r="CB25" i="1" s="1"/>
  <c r="AX25" i="1"/>
  <c r="CD25" i="1" s="1"/>
  <c r="AY25" i="1"/>
  <c r="CE25" i="1" s="1"/>
  <c r="AZ25" i="1"/>
  <c r="CF25" i="1" s="1"/>
  <c r="BB25" i="1"/>
  <c r="CH25" i="1" s="1"/>
  <c r="BC25" i="1"/>
  <c r="CI25" i="1" s="1"/>
  <c r="BD25" i="1"/>
  <c r="CJ25" i="1" s="1"/>
  <c r="BG25" i="1"/>
  <c r="BH25" i="1"/>
  <c r="BK25" i="1"/>
  <c r="BL25" i="1"/>
  <c r="BO25" i="1"/>
  <c r="CU25" i="1" s="1"/>
  <c r="BP25" i="1"/>
  <c r="CV25" i="1" s="1"/>
  <c r="BS25" i="1"/>
  <c r="CY25" i="1" s="1"/>
  <c r="BT25" i="1"/>
  <c r="CZ25" i="1" s="1"/>
  <c r="AP26" i="1"/>
  <c r="BV26" i="1" s="1"/>
  <c r="AQ26" i="1"/>
  <c r="BW26" i="1" s="1"/>
  <c r="AR26" i="1"/>
  <c r="BX26" i="1" s="1"/>
  <c r="AT26" i="1"/>
  <c r="BZ26" i="1" s="1"/>
  <c r="AU26" i="1"/>
  <c r="CA26" i="1" s="1"/>
  <c r="AV26" i="1"/>
  <c r="CB26" i="1" s="1"/>
  <c r="AY26" i="1"/>
  <c r="CE26" i="1" s="1"/>
  <c r="AZ26" i="1"/>
  <c r="CF26" i="1" s="1"/>
  <c r="BC26" i="1"/>
  <c r="CI26" i="1" s="1"/>
  <c r="BD26" i="1"/>
  <c r="CJ26" i="1" s="1"/>
  <c r="BN26" i="1"/>
  <c r="CT26" i="1" s="1"/>
  <c r="BO26" i="1"/>
  <c r="CU26" i="1" s="1"/>
  <c r="BP26" i="1"/>
  <c r="CV26" i="1" s="1"/>
  <c r="BR26" i="1"/>
  <c r="CX26" i="1" s="1"/>
  <c r="BS26" i="1"/>
  <c r="CY26" i="1" s="1"/>
  <c r="BT26" i="1"/>
  <c r="CZ26" i="1" s="1"/>
  <c r="AP27" i="1"/>
  <c r="BV27" i="1" s="1"/>
  <c r="AQ27" i="1"/>
  <c r="BW27" i="1" s="1"/>
  <c r="AR27" i="1"/>
  <c r="BX27" i="1" s="1"/>
  <c r="AT27" i="1"/>
  <c r="BZ27" i="1" s="1"/>
  <c r="AU27" i="1"/>
  <c r="CA27" i="1" s="1"/>
  <c r="AV27" i="1"/>
  <c r="CB27" i="1" s="1"/>
  <c r="AY27" i="1"/>
  <c r="CE27" i="1" s="1"/>
  <c r="AZ27" i="1"/>
  <c r="CF27" i="1" s="1"/>
  <c r="BC27" i="1"/>
  <c r="CI27" i="1" s="1"/>
  <c r="BD27" i="1"/>
  <c r="CJ27" i="1" s="1"/>
  <c r="BG27" i="1"/>
  <c r="BH27" i="1"/>
  <c r="BK27" i="1"/>
  <c r="BL27" i="1"/>
  <c r="BN27" i="1"/>
  <c r="CT27" i="1" s="1"/>
  <c r="BO27" i="1"/>
  <c r="CU27" i="1" s="1"/>
  <c r="BP27" i="1"/>
  <c r="CV27" i="1" s="1"/>
  <c r="BR27" i="1"/>
  <c r="CX27" i="1" s="1"/>
  <c r="BS27" i="1"/>
  <c r="CY27" i="1" s="1"/>
  <c r="BT27" i="1"/>
  <c r="CZ27" i="1" s="1"/>
  <c r="AQ28" i="1"/>
  <c r="AR28" i="1"/>
  <c r="AU28" i="1"/>
  <c r="AV28" i="1"/>
  <c r="AY28" i="1"/>
  <c r="AZ28" i="1"/>
  <c r="BC28" i="1"/>
  <c r="BD28" i="1"/>
  <c r="BF28" i="1"/>
  <c r="CL28" i="1" s="1"/>
  <c r="BG28" i="1"/>
  <c r="CM28" i="1" s="1"/>
  <c r="BH28" i="1"/>
  <c r="CN28" i="1" s="1"/>
  <c r="BJ28" i="1"/>
  <c r="CP28" i="1" s="1"/>
  <c r="BK28" i="1"/>
  <c r="CQ28" i="1" s="1"/>
  <c r="BL28" i="1"/>
  <c r="CR28" i="1" s="1"/>
  <c r="BN28" i="1"/>
  <c r="CT28" i="1" s="1"/>
  <c r="BO28" i="1"/>
  <c r="CU28" i="1" s="1"/>
  <c r="BP28" i="1"/>
  <c r="CV28" i="1" s="1"/>
  <c r="BR28" i="1"/>
  <c r="CX28" i="1" s="1"/>
  <c r="BS28" i="1"/>
  <c r="CY28" i="1" s="1"/>
  <c r="BT28" i="1"/>
  <c r="CZ28" i="1" s="1"/>
  <c r="BF29" i="1"/>
  <c r="CL29" i="1" s="1"/>
  <c r="BG29" i="1"/>
  <c r="CM29" i="1" s="1"/>
  <c r="BH29" i="1"/>
  <c r="CN29" i="1" s="1"/>
  <c r="BJ29" i="1"/>
  <c r="CP29" i="1" s="1"/>
  <c r="BK29" i="1"/>
  <c r="CQ29" i="1" s="1"/>
  <c r="BL29" i="1"/>
  <c r="CR29" i="1" s="1"/>
  <c r="BN29" i="1"/>
  <c r="CT29" i="1" s="1"/>
  <c r="BR29" i="1"/>
  <c r="CX29" i="1" s="1"/>
  <c r="AX30" i="1"/>
  <c r="CD30" i="1" s="1"/>
  <c r="AY30" i="1"/>
  <c r="CE30" i="1" s="1"/>
  <c r="AZ30" i="1"/>
  <c r="CF30" i="1" s="1"/>
  <c r="BB30" i="1"/>
  <c r="CH30" i="1" s="1"/>
  <c r="BC30" i="1"/>
  <c r="CI30" i="1" s="1"/>
  <c r="BD30" i="1"/>
  <c r="CJ30" i="1" s="1"/>
  <c r="BN30" i="1"/>
  <c r="CT30" i="1" s="1"/>
  <c r="BO30" i="1"/>
  <c r="CU30" i="1" s="1"/>
  <c r="BP30" i="1"/>
  <c r="CV30" i="1" s="1"/>
  <c r="BR30" i="1"/>
  <c r="CX30" i="1" s="1"/>
  <c r="BS30" i="1"/>
  <c r="CY30" i="1" s="1"/>
  <c r="BT30" i="1"/>
  <c r="CZ30" i="1" s="1"/>
  <c r="AP31" i="1"/>
  <c r="BV31" i="1" s="1"/>
  <c r="AT31" i="1"/>
  <c r="BZ31" i="1" s="1"/>
  <c r="AX31" i="1"/>
  <c r="CD31" i="1" s="1"/>
  <c r="BB31" i="1"/>
  <c r="CH31" i="1" s="1"/>
  <c r="BG31" i="1"/>
  <c r="BH31" i="1"/>
  <c r="BK31" i="1"/>
  <c r="BL31" i="1"/>
  <c r="BN31" i="1"/>
  <c r="CT31" i="1" s="1"/>
  <c r="BO31" i="1"/>
  <c r="CU31" i="1" s="1"/>
  <c r="BP31" i="1"/>
  <c r="CV31" i="1" s="1"/>
  <c r="BR31" i="1"/>
  <c r="CX31" i="1" s="1"/>
  <c r="BS31" i="1"/>
  <c r="CY31" i="1" s="1"/>
  <c r="BT31" i="1"/>
  <c r="CZ31" i="1" s="1"/>
  <c r="AP32" i="1"/>
  <c r="BV32" i="1" s="1"/>
  <c r="AT32" i="1"/>
  <c r="BZ32" i="1" s="1"/>
  <c r="AX32" i="1"/>
  <c r="CD32" i="1" s="1"/>
  <c r="BB32" i="1"/>
  <c r="CH32" i="1" s="1"/>
  <c r="BG32" i="1"/>
  <c r="BH32" i="1"/>
  <c r="BK32" i="1"/>
  <c r="BL32" i="1"/>
  <c r="BN32" i="1"/>
  <c r="CT32" i="1" s="1"/>
  <c r="BO32" i="1"/>
  <c r="CU32" i="1" s="1"/>
  <c r="BP32" i="1"/>
  <c r="CV32" i="1" s="1"/>
  <c r="BR32" i="1"/>
  <c r="CX32" i="1" s="1"/>
  <c r="BS32" i="1"/>
  <c r="CY32" i="1" s="1"/>
  <c r="BT32" i="1"/>
  <c r="CZ32" i="1" s="1"/>
  <c r="BF33" i="1"/>
  <c r="CL33" i="1" s="1"/>
  <c r="BG33" i="1"/>
  <c r="CM33" i="1" s="1"/>
  <c r="BH33" i="1"/>
  <c r="CN33" i="1" s="1"/>
  <c r="BJ33" i="1"/>
  <c r="CP33" i="1" s="1"/>
  <c r="BK33" i="1"/>
  <c r="CQ33" i="1" s="1"/>
  <c r="BL33" i="1"/>
  <c r="CR33" i="1" s="1"/>
  <c r="BN33" i="1"/>
  <c r="CT33" i="1" s="1"/>
  <c r="BO33" i="1"/>
  <c r="CU33" i="1" s="1"/>
  <c r="BP33" i="1"/>
  <c r="CV33" i="1" s="1"/>
  <c r="BR33" i="1"/>
  <c r="CX33" i="1" s="1"/>
  <c r="BS33" i="1"/>
  <c r="CY33" i="1" s="1"/>
  <c r="BT33" i="1"/>
  <c r="CZ33" i="1" s="1"/>
  <c r="AP34" i="1"/>
  <c r="BV34" i="1" s="1"/>
  <c r="AQ34" i="1"/>
  <c r="BW34" i="1" s="1"/>
  <c r="AR34" i="1"/>
  <c r="BX34" i="1" s="1"/>
  <c r="AT34" i="1"/>
  <c r="BZ34" i="1" s="1"/>
  <c r="AU34" i="1"/>
  <c r="CA34" i="1" s="1"/>
  <c r="AV34" i="1"/>
  <c r="CB34" i="1" s="1"/>
  <c r="AY34" i="1"/>
  <c r="CE34" i="1" s="1"/>
  <c r="AZ34" i="1"/>
  <c r="CF34" i="1" s="1"/>
  <c r="BC34" i="1"/>
  <c r="CI34" i="1" s="1"/>
  <c r="BD34" i="1"/>
  <c r="CJ34" i="1" s="1"/>
  <c r="BG34" i="1"/>
  <c r="BH34" i="1"/>
  <c r="BK34" i="1"/>
  <c r="BL34" i="1"/>
  <c r="BO34" i="1"/>
  <c r="CU34" i="1" s="1"/>
  <c r="BP34" i="1"/>
  <c r="CV34" i="1" s="1"/>
  <c r="BS34" i="1"/>
  <c r="CY34" i="1" s="1"/>
  <c r="BT34" i="1"/>
  <c r="CZ34" i="1" s="1"/>
  <c r="AP35" i="1"/>
  <c r="BV35" i="1" s="1"/>
  <c r="AQ35" i="1"/>
  <c r="BW35" i="1" s="1"/>
  <c r="AR35" i="1"/>
  <c r="BX35" i="1" s="1"/>
  <c r="AT35" i="1"/>
  <c r="BZ35" i="1" s="1"/>
  <c r="AU35" i="1"/>
  <c r="CA35" i="1" s="1"/>
  <c r="AV35" i="1"/>
  <c r="CB35" i="1" s="1"/>
  <c r="BG35" i="1"/>
  <c r="CM35" i="1" s="1"/>
  <c r="BH35" i="1"/>
  <c r="CN35" i="1" s="1"/>
  <c r="BK35" i="1"/>
  <c r="CQ35" i="1" s="1"/>
  <c r="BL35" i="1"/>
  <c r="CR35" i="1" s="1"/>
  <c r="BN35" i="1"/>
  <c r="CT35" i="1" s="1"/>
  <c r="BO35" i="1"/>
  <c r="CU35" i="1" s="1"/>
  <c r="BP35" i="1"/>
  <c r="CV35" i="1" s="1"/>
  <c r="BR35" i="1"/>
  <c r="CX35" i="1" s="1"/>
  <c r="BS35" i="1"/>
  <c r="CY35" i="1" s="1"/>
  <c r="BT35" i="1"/>
  <c r="CZ35" i="1" s="1"/>
  <c r="BI26" i="1" l="1"/>
  <c r="BE26" i="1"/>
  <c r="J23" i="10"/>
  <c r="CR34" i="1"/>
  <c r="P23" i="10" s="1"/>
  <c r="G7" i="6"/>
  <c r="BX28" i="1"/>
  <c r="S7" i="6" s="1"/>
  <c r="G15" i="10"/>
  <c r="CN20" i="1"/>
  <c r="M15" i="10" s="1"/>
  <c r="J12" i="10"/>
  <c r="CR16" i="1"/>
  <c r="P12" i="10" s="1"/>
  <c r="J7" i="7"/>
  <c r="CJ13" i="1"/>
  <c r="P7" i="7" s="1"/>
  <c r="J7" i="10"/>
  <c r="CR9" i="1"/>
  <c r="P7" i="10" s="1"/>
  <c r="J5" i="6"/>
  <c r="CB5" i="1"/>
  <c r="V5" i="6" s="1"/>
  <c r="H23" i="10"/>
  <c r="CQ34" i="1"/>
  <c r="N23" i="10" s="1"/>
  <c r="H22" i="10"/>
  <c r="CQ32" i="1"/>
  <c r="N22" i="10" s="1"/>
  <c r="E21" i="10"/>
  <c r="CM31" i="1"/>
  <c r="K21" i="10" s="1"/>
  <c r="K7" i="6"/>
  <c r="CE28" i="1"/>
  <c r="W7" i="6" s="1"/>
  <c r="E7" i="6"/>
  <c r="BW28" i="1"/>
  <c r="Q7" i="6" s="1"/>
  <c r="H19" i="10"/>
  <c r="CQ27" i="1"/>
  <c r="N19" i="10" s="1"/>
  <c r="E17" i="10"/>
  <c r="CM25" i="1"/>
  <c r="K17" i="10" s="1"/>
  <c r="F8" i="7"/>
  <c r="CD23" i="1"/>
  <c r="L8" i="7" s="1"/>
  <c r="E16" i="10"/>
  <c r="CM21" i="1"/>
  <c r="K16" i="10" s="1"/>
  <c r="E15" i="10"/>
  <c r="CM20" i="1"/>
  <c r="K15" i="10" s="1"/>
  <c r="E14" i="10"/>
  <c r="CM19" i="1"/>
  <c r="K14" i="10" s="1"/>
  <c r="H13" i="10"/>
  <c r="CQ18" i="1"/>
  <c r="N13" i="10" s="1"/>
  <c r="H12" i="10"/>
  <c r="CQ16" i="1"/>
  <c r="N12" i="10" s="1"/>
  <c r="H11" i="10"/>
  <c r="CQ15" i="1"/>
  <c r="N11" i="10" s="1"/>
  <c r="H7" i="7"/>
  <c r="CI13" i="1"/>
  <c r="N7" i="7" s="1"/>
  <c r="F10" i="10"/>
  <c r="CL12" i="1"/>
  <c r="L10" i="10" s="1"/>
  <c r="H9" i="10"/>
  <c r="CQ11" i="1"/>
  <c r="N9" i="10" s="1"/>
  <c r="E8" i="10"/>
  <c r="CM10" i="1"/>
  <c r="K8" i="10" s="1"/>
  <c r="H7" i="10"/>
  <c r="CQ9" i="1"/>
  <c r="N7" i="10" s="1"/>
  <c r="H5" i="6"/>
  <c r="CA5" i="1"/>
  <c r="T5" i="6" s="1"/>
  <c r="J22" i="10"/>
  <c r="CR32" i="1"/>
  <c r="P22" i="10" s="1"/>
  <c r="G17" i="10"/>
  <c r="CN25" i="1"/>
  <c r="M17" i="10" s="1"/>
  <c r="J13" i="10"/>
  <c r="CR18" i="1"/>
  <c r="P13" i="10" s="1"/>
  <c r="J11" i="10"/>
  <c r="CR15" i="1"/>
  <c r="P11" i="10" s="1"/>
  <c r="J21" i="10"/>
  <c r="CR31" i="1"/>
  <c r="P21" i="10" s="1"/>
  <c r="J16" i="10"/>
  <c r="CR21" i="1"/>
  <c r="P16" i="10" s="1"/>
  <c r="J15" i="10"/>
  <c r="CR20" i="1"/>
  <c r="P15" i="10" s="1"/>
  <c r="J14" i="10"/>
  <c r="CR19" i="1"/>
  <c r="P14" i="10" s="1"/>
  <c r="G13" i="10"/>
  <c r="CN18" i="1"/>
  <c r="M13" i="10" s="1"/>
  <c r="G12" i="10"/>
  <c r="CN16" i="1"/>
  <c r="M12" i="10" s="1"/>
  <c r="G11" i="10"/>
  <c r="CN15" i="1"/>
  <c r="M11" i="10" s="1"/>
  <c r="G7" i="7"/>
  <c r="CF13" i="1"/>
  <c r="M7" i="7" s="1"/>
  <c r="G9" i="10"/>
  <c r="CN11" i="1"/>
  <c r="M9" i="10" s="1"/>
  <c r="J8" i="10"/>
  <c r="CR10" i="1"/>
  <c r="P8" i="10" s="1"/>
  <c r="G7" i="10"/>
  <c r="CN9" i="1"/>
  <c r="M7" i="10" s="1"/>
  <c r="G21" i="10"/>
  <c r="CN31" i="1"/>
  <c r="M21" i="10" s="1"/>
  <c r="M7" i="6"/>
  <c r="CF28" i="1"/>
  <c r="Y7" i="6" s="1"/>
  <c r="J19" i="10"/>
  <c r="CR27" i="1"/>
  <c r="P19" i="10" s="1"/>
  <c r="I8" i="7"/>
  <c r="CH23" i="1"/>
  <c r="O8" i="7" s="1"/>
  <c r="G16" i="10"/>
  <c r="CN21" i="1"/>
  <c r="M16" i="10" s="1"/>
  <c r="G14" i="10"/>
  <c r="CN19" i="1"/>
  <c r="M14" i="10" s="1"/>
  <c r="I10" i="10"/>
  <c r="CP12" i="1"/>
  <c r="O10" i="10" s="1"/>
  <c r="J9" i="10"/>
  <c r="CR11" i="1"/>
  <c r="P9" i="10" s="1"/>
  <c r="G8" i="10"/>
  <c r="CN10" i="1"/>
  <c r="M8" i="10" s="1"/>
  <c r="G23" i="10"/>
  <c r="CN34" i="1"/>
  <c r="M23" i="10" s="1"/>
  <c r="G22" i="10"/>
  <c r="CN32" i="1"/>
  <c r="M22" i="10" s="1"/>
  <c r="P7" i="6"/>
  <c r="CJ28" i="1"/>
  <c r="AB7" i="6" s="1"/>
  <c r="J7" i="6"/>
  <c r="CB28" i="1"/>
  <c r="V7" i="6" s="1"/>
  <c r="G19" i="10"/>
  <c r="CN27" i="1"/>
  <c r="M19" i="10" s="1"/>
  <c r="J17" i="10"/>
  <c r="CR25" i="1"/>
  <c r="P17" i="10" s="1"/>
  <c r="E23" i="10"/>
  <c r="CM34" i="1"/>
  <c r="K23" i="10" s="1"/>
  <c r="E22" i="10"/>
  <c r="CM32" i="1"/>
  <c r="K22" i="10" s="1"/>
  <c r="H21" i="10"/>
  <c r="CQ31" i="1"/>
  <c r="N21" i="10" s="1"/>
  <c r="N7" i="6"/>
  <c r="CI28" i="1"/>
  <c r="Z7" i="6" s="1"/>
  <c r="H7" i="6"/>
  <c r="CA28" i="1"/>
  <c r="T7" i="6" s="1"/>
  <c r="E19" i="10"/>
  <c r="CM27" i="1"/>
  <c r="K19" i="10" s="1"/>
  <c r="H17" i="10"/>
  <c r="CQ25" i="1"/>
  <c r="N17" i="10" s="1"/>
  <c r="CQ21" i="1"/>
  <c r="N16" i="10" s="1"/>
  <c r="H16" i="10"/>
  <c r="CQ20" i="1"/>
  <c r="N15" i="10" s="1"/>
  <c r="H15" i="10"/>
  <c r="H14" i="10"/>
  <c r="CQ19" i="1"/>
  <c r="N14" i="10" s="1"/>
  <c r="E13" i="10"/>
  <c r="CM18" i="1"/>
  <c r="K13" i="10" s="1"/>
  <c r="E12" i="10"/>
  <c r="CM16" i="1"/>
  <c r="K12" i="10" s="1"/>
  <c r="E11" i="10"/>
  <c r="CM15" i="1"/>
  <c r="K11" i="10" s="1"/>
  <c r="E7" i="7"/>
  <c r="CE13" i="1"/>
  <c r="K7" i="7" s="1"/>
  <c r="E9" i="10"/>
  <c r="CM11" i="1"/>
  <c r="K9" i="10" s="1"/>
  <c r="H8" i="10"/>
  <c r="CQ10" i="1"/>
  <c r="N8" i="10" s="1"/>
  <c r="E7" i="10"/>
  <c r="CM9" i="1"/>
  <c r="K7" i="10" s="1"/>
  <c r="G5" i="6"/>
  <c r="BX5" i="1"/>
  <c r="S5" i="6" s="1"/>
  <c r="BW5" i="1"/>
  <c r="Q5" i="6" s="1"/>
  <c r="E5" i="6"/>
  <c r="CG5" i="1"/>
  <c r="CO7" i="1"/>
  <c r="CK8" i="1"/>
  <c r="CW9" i="1"/>
  <c r="CK10" i="1"/>
  <c r="CS10" i="1"/>
  <c r="CO11" i="1"/>
  <c r="CS11" i="1"/>
  <c r="CC12" i="1"/>
  <c r="CW14" i="1"/>
  <c r="BY15" i="1"/>
  <c r="CG15" i="1"/>
  <c r="CK15" i="1"/>
  <c r="BY17" i="1"/>
  <c r="CC17" i="1"/>
  <c r="CK17" i="1"/>
  <c r="BY18" i="1"/>
  <c r="CC18" i="1"/>
  <c r="CS18" i="1"/>
  <c r="CK19" i="1"/>
  <c r="CS20" i="1"/>
  <c r="CW20" i="1"/>
  <c r="BY21" i="1"/>
  <c r="CC21" i="1"/>
  <c r="CS23" i="1"/>
  <c r="CW23" i="1"/>
  <c r="BY24" i="1"/>
  <c r="CC24" i="1"/>
  <c r="CS24" i="1"/>
  <c r="CW24" i="1"/>
  <c r="BY25" i="1"/>
  <c r="CC25" i="1"/>
  <c r="CG25" i="1"/>
  <c r="CK25" i="1"/>
  <c r="CK26" i="1"/>
  <c r="CK27" i="1"/>
  <c r="CO27" i="1"/>
  <c r="CS27" i="1"/>
  <c r="CW27" i="1"/>
  <c r="AP28" i="1"/>
  <c r="BY28" i="1"/>
  <c r="CC28" i="1"/>
  <c r="CC29" i="1"/>
  <c r="CC30" i="1"/>
  <c r="CG30" i="1"/>
  <c r="CK30" i="1"/>
  <c r="CO30" i="1"/>
  <c r="CS30" i="1"/>
  <c r="CW30" i="1"/>
  <c r="CC31" i="1"/>
  <c r="CK4" i="1"/>
  <c r="CS4" i="1"/>
  <c r="AP5" i="1"/>
  <c r="BY5" i="1"/>
  <c r="CC5" i="1"/>
  <c r="CS5" i="1"/>
  <c r="CW5" i="1"/>
  <c r="BY6" i="1"/>
  <c r="CC6" i="1"/>
  <c r="CG6" i="1"/>
  <c r="CK6" i="1"/>
  <c r="BY8" i="1"/>
  <c r="BY9" i="1"/>
  <c r="BY10" i="1"/>
  <c r="BY11" i="1"/>
  <c r="CG12" i="1"/>
  <c r="CO14" i="1"/>
  <c r="CO16" i="1"/>
  <c r="CW17" i="1"/>
  <c r="CO18" i="1"/>
  <c r="CG19" i="1"/>
  <c r="CO20" i="1"/>
  <c r="CO24" i="1"/>
  <c r="CG26" i="1"/>
  <c r="CG27" i="1"/>
  <c r="CG29" i="1"/>
  <c r="CO5" i="1"/>
  <c r="CC7" i="1"/>
  <c r="CC8" i="1"/>
  <c r="CC9" i="1"/>
  <c r="CC10" i="1"/>
  <c r="CC11" i="1"/>
  <c r="CK12" i="1"/>
  <c r="CO12" i="1"/>
  <c r="CS12" i="1"/>
  <c r="CW12" i="1"/>
  <c r="BY13" i="1"/>
  <c r="CC13" i="1"/>
  <c r="CG13" i="1"/>
  <c r="CS13" i="1"/>
  <c r="CW13" i="1"/>
  <c r="BY14" i="1"/>
  <c r="CC14" i="1"/>
  <c r="CG14" i="1"/>
  <c r="CK14" i="1"/>
  <c r="CS15" i="1"/>
  <c r="CW15" i="1"/>
  <c r="BY16" i="1"/>
  <c r="CC16" i="1"/>
  <c r="CG16" i="1"/>
  <c r="CK16" i="1"/>
  <c r="CS17" i="1"/>
  <c r="CK18" i="1"/>
  <c r="BY19" i="1"/>
  <c r="CC19" i="1"/>
  <c r="CS19" i="1"/>
  <c r="CW19" i="1"/>
  <c r="BY20" i="1"/>
  <c r="CC20" i="1"/>
  <c r="CG20" i="1"/>
  <c r="CK20" i="1"/>
  <c r="CK21" i="1"/>
  <c r="CO21" i="1"/>
  <c r="CS21" i="1"/>
  <c r="CW21" i="1"/>
  <c r="BY22" i="1"/>
  <c r="CC22" i="1"/>
  <c r="CG22" i="1"/>
  <c r="CK22" i="1"/>
  <c r="CO22" i="1"/>
  <c r="CS22" i="1"/>
  <c r="CW22" i="1"/>
  <c r="BY23" i="1"/>
  <c r="CC23" i="1"/>
  <c r="CG23" i="1"/>
  <c r="CK23" i="1"/>
  <c r="CK24" i="1"/>
  <c r="CS25" i="1"/>
  <c r="CW25" i="1"/>
  <c r="BY26" i="1"/>
  <c r="CC26" i="1"/>
  <c r="CS26" i="1"/>
  <c r="CW26" i="1"/>
  <c r="BY27" i="1"/>
  <c r="CC27" i="1"/>
  <c r="CK28" i="1"/>
  <c r="CO28" i="1"/>
  <c r="CS28" i="1"/>
  <c r="CW28" i="1"/>
  <c r="CK29" i="1"/>
  <c r="CO29" i="1"/>
  <c r="CS29" i="1"/>
  <c r="CW29" i="1"/>
  <c r="BY31" i="1"/>
  <c r="CG31" i="1"/>
  <c r="BY32" i="1"/>
  <c r="CW4" i="1"/>
  <c r="CK5" i="1"/>
  <c r="CG7" i="1"/>
  <c r="CG11" i="1"/>
  <c r="CO17" i="1"/>
  <c r="CW18" i="1"/>
  <c r="CG24" i="1"/>
  <c r="CO26" i="1"/>
  <c r="BY33" i="1"/>
  <c r="CG34" i="1"/>
  <c r="CO4" i="1"/>
  <c r="CG8" i="1"/>
  <c r="CO23" i="1"/>
  <c r="CC32" i="1"/>
  <c r="CK32" i="1"/>
  <c r="CO32" i="1"/>
  <c r="CS32" i="1"/>
  <c r="CW32" i="1"/>
  <c r="CK33" i="1"/>
  <c r="CO33" i="1"/>
  <c r="CS33" i="1"/>
  <c r="CW33" i="1"/>
  <c r="BY34" i="1"/>
  <c r="CC34" i="1"/>
  <c r="BY35" i="1"/>
  <c r="CC35" i="1"/>
  <c r="CS35" i="1"/>
  <c r="CW35" i="1"/>
  <c r="CG9" i="1"/>
  <c r="CG21" i="1"/>
  <c r="BY29" i="1"/>
  <c r="CK31" i="1"/>
  <c r="CO31" i="1"/>
  <c r="CS31" i="1"/>
  <c r="CW31" i="1"/>
  <c r="CG33" i="1"/>
  <c r="CW34" i="1"/>
  <c r="CG35" i="1"/>
  <c r="CO35" i="1"/>
  <c r="BY4" i="1"/>
  <c r="CC4" i="1"/>
  <c r="CS6" i="1"/>
  <c r="CW6" i="1"/>
  <c r="CG10" i="1"/>
  <c r="CO15" i="1"/>
  <c r="CG18" i="1"/>
  <c r="CO19" i="1"/>
  <c r="CO25" i="1"/>
  <c r="CG28" i="1"/>
  <c r="BY30" i="1"/>
  <c r="CG32" i="1"/>
  <c r="CC33" i="1"/>
  <c r="CK34" i="1"/>
  <c r="CO34" i="1"/>
  <c r="CS34" i="1"/>
  <c r="CK35" i="1"/>
  <c r="BF13" i="1" l="1"/>
  <c r="CL13" i="1" s="1"/>
  <c r="CK13" i="1"/>
  <c r="F7" i="6"/>
  <c r="BV28" i="1"/>
  <c r="R7" i="6" s="1"/>
  <c r="BJ13" i="1"/>
  <c r="CP13" i="1" s="1"/>
  <c r="CO13" i="1"/>
  <c r="BV5" i="1"/>
  <c r="R5" i="6" s="1"/>
  <c r="F5" i="6"/>
  <c r="BS29" i="1"/>
  <c r="CY29" i="1" s="1"/>
  <c r="BT29" i="1"/>
  <c r="CZ29" i="1" s="1"/>
  <c r="BR15" i="1"/>
  <c r="CX15" i="1" s="1"/>
  <c r="BR11" i="1"/>
  <c r="CX11" i="1" s="1"/>
  <c r="BR25" i="1"/>
  <c r="CX25" i="1" s="1"/>
  <c r="BN11" i="1"/>
  <c r="CT11" i="1" s="1"/>
  <c r="BN25" i="1"/>
  <c r="CT25" i="1" s="1"/>
  <c r="BN15" i="1"/>
  <c r="CT15" i="1" s="1"/>
  <c r="BO29" i="1"/>
  <c r="CU29" i="1" s="1"/>
  <c r="BP29" i="1"/>
  <c r="CV29" i="1" s="1"/>
  <c r="BK12" i="1"/>
  <c r="BL12" i="1"/>
  <c r="BJ27" i="1"/>
  <c r="BJ21" i="1"/>
  <c r="BJ32" i="1"/>
  <c r="BK26" i="1"/>
  <c r="BL26" i="1"/>
  <c r="BJ11" i="1"/>
  <c r="BJ31" i="1"/>
  <c r="BJ34" i="1"/>
  <c r="BK30" i="1"/>
  <c r="BL30" i="1"/>
  <c r="BJ30" i="1"/>
  <c r="BF10" i="1"/>
  <c r="BG12" i="1"/>
  <c r="BH12" i="1"/>
  <c r="BF30" i="1"/>
  <c r="BG30" i="1"/>
  <c r="BH30" i="1"/>
  <c r="BF21" i="1"/>
  <c r="BF27" i="1"/>
  <c r="BF34" i="1"/>
  <c r="BF31" i="1"/>
  <c r="BF32" i="1"/>
  <c r="BG26" i="1"/>
  <c r="BH26" i="1"/>
  <c r="BH8" i="1"/>
  <c r="BF8" i="1"/>
  <c r="BG8" i="1"/>
  <c r="BC5" i="1"/>
  <c r="BD5" i="1"/>
  <c r="BC33" i="1"/>
  <c r="BD33" i="1"/>
  <c r="BB13" i="1"/>
  <c r="BB20" i="1"/>
  <c r="CH20" i="1" s="1"/>
  <c r="BD23" i="1"/>
  <c r="H8" i="7" s="1"/>
  <c r="BC23" i="1"/>
  <c r="J8" i="7" s="1"/>
  <c r="BB22" i="1"/>
  <c r="BC22" i="1"/>
  <c r="BD22" i="1"/>
  <c r="AY23" i="1"/>
  <c r="G8" i="7" s="1"/>
  <c r="AZ23" i="1"/>
  <c r="E8" i="7" s="1"/>
  <c r="AX20" i="1"/>
  <c r="CD20" i="1" s="1"/>
  <c r="AY5" i="1"/>
  <c r="AZ5" i="1"/>
  <c r="AX22" i="1"/>
  <c r="AY22" i="1"/>
  <c r="AZ22" i="1"/>
  <c r="AY33" i="1"/>
  <c r="AZ33" i="1"/>
  <c r="AX13" i="1"/>
  <c r="AU22" i="1"/>
  <c r="AV22" i="1"/>
  <c r="AT22" i="1"/>
  <c r="AT28" i="1"/>
  <c r="AV6" i="1"/>
  <c r="CB6" i="1" s="1"/>
  <c r="AT6" i="1"/>
  <c r="BZ6" i="1" s="1"/>
  <c r="AU6" i="1"/>
  <c r="CA6" i="1" s="1"/>
  <c r="AU33" i="1"/>
  <c r="AV33" i="1"/>
  <c r="AT4" i="1"/>
  <c r="BZ4" i="1" s="1"/>
  <c r="AU4" i="1"/>
  <c r="CA4" i="1" s="1"/>
  <c r="AV4" i="1"/>
  <c r="CB4" i="1" s="1"/>
  <c r="AT5" i="1"/>
  <c r="D8" i="4" s="1"/>
  <c r="F8" i="4" s="1"/>
  <c r="AR22" i="1"/>
  <c r="AQ22" i="1"/>
  <c r="AP22" i="1"/>
  <c r="AP33" i="1"/>
  <c r="AQ33" i="1"/>
  <c r="AR33" i="1"/>
  <c r="AR6" i="1"/>
  <c r="BX6" i="1" s="1"/>
  <c r="AP6" i="1"/>
  <c r="AQ6" i="1"/>
  <c r="CS8" i="1"/>
  <c r="CG17" i="1"/>
  <c r="CS16" i="1"/>
  <c r="BY12" i="1"/>
  <c r="AP11" i="1"/>
  <c r="BV11" i="1" s="1"/>
  <c r="CO9" i="1"/>
  <c r="CW7" i="1"/>
  <c r="CW10" i="1"/>
  <c r="CK9" i="1"/>
  <c r="CO8" i="1"/>
  <c r="CS7" i="1"/>
  <c r="CO6" i="1"/>
  <c r="CW16" i="1"/>
  <c r="CC15" i="1"/>
  <c r="CS14" i="1"/>
  <c r="CK11" i="1"/>
  <c r="CO10" i="1"/>
  <c r="CS9" i="1"/>
  <c r="CW8" i="1"/>
  <c r="AR8" i="1"/>
  <c r="BX8" i="1" s="1"/>
  <c r="CK7" i="1"/>
  <c r="CG4" i="1"/>
  <c r="BN34" i="1"/>
  <c r="CT34" i="1" s="1"/>
  <c r="AP7" i="1"/>
  <c r="BV7" i="1" s="1"/>
  <c r="AQ7" i="1"/>
  <c r="BW7" i="1" s="1"/>
  <c r="AR7" i="1"/>
  <c r="BX7" i="1" s="1"/>
  <c r="AX35" i="1"/>
  <c r="AZ35" i="1"/>
  <c r="AY35" i="1"/>
  <c r="BR18" i="1"/>
  <c r="CX18" i="1" s="1"/>
  <c r="AV31" i="1"/>
  <c r="CB31" i="1" s="1"/>
  <c r="AU31" i="1"/>
  <c r="CA31" i="1" s="1"/>
  <c r="AX26" i="1"/>
  <c r="CD26" i="1" s="1"/>
  <c r="AX9" i="1"/>
  <c r="CD9" i="1" s="1"/>
  <c r="AZ9" i="1"/>
  <c r="CF9" i="1" s="1"/>
  <c r="AY9" i="1"/>
  <c r="CE9" i="1" s="1"/>
  <c r="BB29" i="1"/>
  <c r="BC29" i="1"/>
  <c r="P8" i="6" s="1"/>
  <c r="BD29" i="1"/>
  <c r="N8" i="6" s="1"/>
  <c r="BJ20" i="1"/>
  <c r="BJ16" i="1"/>
  <c r="AT10" i="1"/>
  <c r="BZ10" i="1" s="1"/>
  <c r="AU10" i="1"/>
  <c r="CA10" i="1" s="1"/>
  <c r="AV10" i="1"/>
  <c r="CB10" i="1" s="1"/>
  <c r="AQ31" i="1"/>
  <c r="BW31" i="1" s="1"/>
  <c r="AR31" i="1"/>
  <c r="BX31" i="1" s="1"/>
  <c r="AX28" i="1"/>
  <c r="BF25" i="1"/>
  <c r="AX21" i="1"/>
  <c r="CD21" i="1" s="1"/>
  <c r="BK13" i="1"/>
  <c r="CQ13" i="1" s="1"/>
  <c r="BL13" i="1"/>
  <c r="CR13" i="1" s="1"/>
  <c r="AT7" i="1"/>
  <c r="BZ7" i="1" s="1"/>
  <c r="AU7" i="1"/>
  <c r="CA7" i="1" s="1"/>
  <c r="AV30" i="1"/>
  <c r="CB30" i="1" s="1"/>
  <c r="AT30" i="1"/>
  <c r="BZ30" i="1" s="1"/>
  <c r="AU30" i="1"/>
  <c r="CA30" i="1" s="1"/>
  <c r="BB18" i="1"/>
  <c r="CH18" i="1" s="1"/>
  <c r="BB33" i="1"/>
  <c r="BD9" i="1"/>
  <c r="CJ9" i="1" s="1"/>
  <c r="BB9" i="1"/>
  <c r="CH9" i="1" s="1"/>
  <c r="BC9" i="1"/>
  <c r="CI9" i="1" s="1"/>
  <c r="BB8" i="1"/>
  <c r="CH8" i="1" s="1"/>
  <c r="BC8" i="1"/>
  <c r="CI8" i="1" s="1"/>
  <c r="BD8" i="1"/>
  <c r="CJ8" i="1" s="1"/>
  <c r="AT33" i="1"/>
  <c r="BJ17" i="1"/>
  <c r="CP17" i="1" s="1"/>
  <c r="BS4" i="1"/>
  <c r="CY4" i="1" s="1"/>
  <c r="BT4" i="1"/>
  <c r="CZ4" i="1" s="1"/>
  <c r="AP30" i="1"/>
  <c r="BV30" i="1" s="1"/>
  <c r="AR30" i="1"/>
  <c r="BX30" i="1" s="1"/>
  <c r="AQ30" i="1"/>
  <c r="BW30" i="1" s="1"/>
  <c r="BF24" i="1"/>
  <c r="CL24" i="1" s="1"/>
  <c r="BF18" i="1"/>
  <c r="BH13" i="1"/>
  <c r="CN13" i="1" s="1"/>
  <c r="BG13" i="1"/>
  <c r="CM13" i="1" s="1"/>
  <c r="AX8" i="1"/>
  <c r="CD8" i="1" s="1"/>
  <c r="AY8" i="1"/>
  <c r="CE8" i="1" s="1"/>
  <c r="AZ8" i="1"/>
  <c r="CF8" i="1" s="1"/>
  <c r="BB19" i="1"/>
  <c r="CH19" i="1" s="1"/>
  <c r="BJ14" i="1"/>
  <c r="CP14" i="1" s="1"/>
  <c r="AU9" i="1"/>
  <c r="CA9" i="1" s="1"/>
  <c r="AV9" i="1"/>
  <c r="CB9" i="1" s="1"/>
  <c r="AT9" i="1"/>
  <c r="BZ9" i="1" s="1"/>
  <c r="BO4" i="1"/>
  <c r="CU4" i="1" s="1"/>
  <c r="BP4" i="1"/>
  <c r="CV4" i="1" s="1"/>
  <c r="BF19" i="1"/>
  <c r="BF15" i="1"/>
  <c r="AY12" i="1"/>
  <c r="CE12" i="1" s="1"/>
  <c r="AX12" i="1"/>
  <c r="CD12" i="1" s="1"/>
  <c r="AZ12" i="1"/>
  <c r="CF12" i="1" s="1"/>
  <c r="AP10" i="1"/>
  <c r="BV10" i="1" s="1"/>
  <c r="AR10" i="1"/>
  <c r="BX10" i="1" s="1"/>
  <c r="AQ10" i="1"/>
  <c r="BW10" i="1" s="1"/>
  <c r="BJ6" i="1"/>
  <c r="CP6" i="1" s="1"/>
  <c r="BC32" i="1"/>
  <c r="CI32" i="1" s="1"/>
  <c r="BD32" i="1"/>
  <c r="CJ32" i="1" s="1"/>
  <c r="BJ19" i="1"/>
  <c r="BR34" i="1"/>
  <c r="CX34" i="1" s="1"/>
  <c r="BB21" i="1"/>
  <c r="CH21" i="1" s="1"/>
  <c r="BJ23" i="1"/>
  <c r="CP23" i="1" s="1"/>
  <c r="BK23" i="1"/>
  <c r="CQ23" i="1" s="1"/>
  <c r="BL23" i="1"/>
  <c r="CR23" i="1" s="1"/>
  <c r="BB34" i="1"/>
  <c r="CH34" i="1" s="1"/>
  <c r="BF5" i="1"/>
  <c r="CL5" i="1" s="1"/>
  <c r="BB28" i="1"/>
  <c r="BJ15" i="1"/>
  <c r="BJ35" i="1"/>
  <c r="CP35" i="1" s="1"/>
  <c r="AR32" i="1"/>
  <c r="BX32" i="1" s="1"/>
  <c r="AQ32" i="1"/>
  <c r="BW32" i="1" s="1"/>
  <c r="BK4" i="1"/>
  <c r="CQ4" i="1" s="1"/>
  <c r="BL4" i="1"/>
  <c r="CR4" i="1" s="1"/>
  <c r="BJ26" i="1"/>
  <c r="BD11" i="1"/>
  <c r="CJ11" i="1" s="1"/>
  <c r="BB11" i="1"/>
  <c r="CH11" i="1" s="1"/>
  <c r="BC11" i="1"/>
  <c r="CI11" i="1" s="1"/>
  <c r="AV32" i="1"/>
  <c r="CB32" i="1" s="1"/>
  <c r="AU32" i="1"/>
  <c r="CA32" i="1" s="1"/>
  <c r="AR29" i="1"/>
  <c r="E8" i="6" s="1"/>
  <c r="AQ29" i="1"/>
  <c r="G8" i="6" s="1"/>
  <c r="AP29" i="1"/>
  <c r="BF23" i="1"/>
  <c r="CL23" i="1" s="1"/>
  <c r="BH23" i="1"/>
  <c r="CN23" i="1" s="1"/>
  <c r="BG23" i="1"/>
  <c r="CM23" i="1" s="1"/>
  <c r="AX19" i="1"/>
  <c r="CD19" i="1" s="1"/>
  <c r="BN17" i="1"/>
  <c r="CT17" i="1" s="1"/>
  <c r="BF14" i="1"/>
  <c r="CL14" i="1" s="1"/>
  <c r="AX11" i="1"/>
  <c r="CD11" i="1" s="1"/>
  <c r="AZ11" i="1"/>
  <c r="CF11" i="1" s="1"/>
  <c r="AY11" i="1"/>
  <c r="CE11" i="1" s="1"/>
  <c r="AX7" i="1"/>
  <c r="AY7" i="1"/>
  <c r="AZ7" i="1"/>
  <c r="BB26" i="1"/>
  <c r="CH26" i="1" s="1"/>
  <c r="BJ18" i="1"/>
  <c r="BB12" i="1"/>
  <c r="CH12" i="1" s="1"/>
  <c r="BC12" i="1"/>
  <c r="CI12" i="1" s="1"/>
  <c r="BD12" i="1"/>
  <c r="CJ12" i="1" s="1"/>
  <c r="AV8" i="1"/>
  <c r="CB8" i="1" s="1"/>
  <c r="AT8" i="1"/>
  <c r="BZ8" i="1" s="1"/>
  <c r="AU8" i="1"/>
  <c r="CA8" i="1" s="1"/>
  <c r="AX5" i="1"/>
  <c r="BG4" i="1"/>
  <c r="CM4" i="1" s="1"/>
  <c r="BH4" i="1"/>
  <c r="CN4" i="1" s="1"/>
  <c r="BN18" i="1"/>
  <c r="CT18" i="1" s="1"/>
  <c r="BF17" i="1"/>
  <c r="CL17" i="1" s="1"/>
  <c r="AP9" i="1"/>
  <c r="BV9" i="1" s="1"/>
  <c r="AR9" i="1"/>
  <c r="BX9" i="1" s="1"/>
  <c r="AQ9" i="1"/>
  <c r="BW9" i="1" s="1"/>
  <c r="BB5" i="1"/>
  <c r="BF35" i="1"/>
  <c r="CL35" i="1" s="1"/>
  <c r="AX33" i="1"/>
  <c r="BJ25" i="1"/>
  <c r="BB10" i="1"/>
  <c r="CH10" i="1" s="1"/>
  <c r="BC10" i="1"/>
  <c r="CI10" i="1" s="1"/>
  <c r="BD10" i="1"/>
  <c r="CJ10" i="1" s="1"/>
  <c r="AX4" i="1"/>
  <c r="CD4" i="1" s="1"/>
  <c r="AY4" i="1"/>
  <c r="CE4" i="1" s="1"/>
  <c r="AZ4" i="1"/>
  <c r="CF4" i="1" s="1"/>
  <c r="BB35" i="1"/>
  <c r="BD35" i="1"/>
  <c r="BC35" i="1"/>
  <c r="AT29" i="1"/>
  <c r="AV29" i="1"/>
  <c r="H8" i="6" s="1"/>
  <c r="AU29" i="1"/>
  <c r="J8" i="6" s="1"/>
  <c r="AX34" i="1"/>
  <c r="CD34" i="1" s="1"/>
  <c r="AY32" i="1"/>
  <c r="CE32" i="1" s="1"/>
  <c r="AZ32" i="1"/>
  <c r="CF32" i="1" s="1"/>
  <c r="BB24" i="1"/>
  <c r="CH24" i="1" s="1"/>
  <c r="BC7" i="1"/>
  <c r="BD7" i="1"/>
  <c r="BB7" i="1"/>
  <c r="BC31" i="1"/>
  <c r="CI31" i="1" s="1"/>
  <c r="BD31" i="1"/>
  <c r="CJ31" i="1" s="1"/>
  <c r="BF20" i="1"/>
  <c r="BF16" i="1"/>
  <c r="AX10" i="1"/>
  <c r="CD10" i="1" s="1"/>
  <c r="AY10" i="1"/>
  <c r="CE10" i="1" s="1"/>
  <c r="AZ10" i="1"/>
  <c r="CF10" i="1" s="1"/>
  <c r="BJ5" i="1"/>
  <c r="CP5" i="1" s="1"/>
  <c r="BJ24" i="1"/>
  <c r="CP24" i="1" s="1"/>
  <c r="BR17" i="1"/>
  <c r="CX17" i="1" s="1"/>
  <c r="AT11" i="1"/>
  <c r="BZ11" i="1" s="1"/>
  <c r="AU11" i="1"/>
  <c r="CA11" i="1" s="1"/>
  <c r="AV11" i="1"/>
  <c r="CB11" i="1" s="1"/>
  <c r="BF6" i="1"/>
  <c r="CL6" i="1" s="1"/>
  <c r="AY31" i="1"/>
  <c r="CE31" i="1" s="1"/>
  <c r="AZ31" i="1"/>
  <c r="CF31" i="1" s="1"/>
  <c r="AY29" i="1"/>
  <c r="M8" i="6" s="1"/>
  <c r="AX29" i="1"/>
  <c r="AZ29" i="1"/>
  <c r="K8" i="6" s="1"/>
  <c r="BF26" i="1"/>
  <c r="AX24" i="1"/>
  <c r="CD24" i="1" s="1"/>
  <c r="AX18" i="1"/>
  <c r="CD18" i="1" s="1"/>
  <c r="AQ8" i="1"/>
  <c r="BW8" i="1" s="1"/>
  <c r="BB4" i="1"/>
  <c r="CH4" i="1" s="1"/>
  <c r="BD4" i="1"/>
  <c r="CJ4" i="1" s="1"/>
  <c r="BC4" i="1"/>
  <c r="CI4" i="1" s="1"/>
  <c r="C8" i="4" l="1"/>
  <c r="E8" i="4" s="1"/>
  <c r="D6" i="4"/>
  <c r="F6" i="4" s="1"/>
  <c r="F12" i="10"/>
  <c r="CL16" i="1"/>
  <c r="L12" i="10" s="1"/>
  <c r="CB29" i="1"/>
  <c r="T8" i="6" s="1"/>
  <c r="G9" i="4"/>
  <c r="I9" i="4" s="1"/>
  <c r="H9" i="4"/>
  <c r="J9" i="4" s="1"/>
  <c r="CD33" i="1"/>
  <c r="X9" i="6" s="1"/>
  <c r="L9" i="6"/>
  <c r="CJ29" i="1"/>
  <c r="Z8" i="6" s="1"/>
  <c r="G7" i="4"/>
  <c r="I7" i="4" s="1"/>
  <c r="H7" i="4"/>
  <c r="J7" i="4" s="1"/>
  <c r="CD22" i="1"/>
  <c r="X6" i="6" s="1"/>
  <c r="L6" i="6"/>
  <c r="N5" i="6"/>
  <c r="CI5" i="1"/>
  <c r="Z5" i="6" s="1"/>
  <c r="E20" i="10"/>
  <c r="CM30" i="1"/>
  <c r="K20" i="10" s="1"/>
  <c r="I23" i="10"/>
  <c r="CP34" i="1"/>
  <c r="O23" i="10" s="1"/>
  <c r="J10" i="10"/>
  <c r="CR12" i="1"/>
  <c r="P10" i="10" s="1"/>
  <c r="CF29" i="1"/>
  <c r="W8" i="6" s="1"/>
  <c r="O9" i="6"/>
  <c r="CH33" i="1"/>
  <c r="AA9" i="6" s="1"/>
  <c r="CI29" i="1"/>
  <c r="AB8" i="6" s="1"/>
  <c r="E9" i="6"/>
  <c r="BW33" i="1"/>
  <c r="Q9" i="6" s="1"/>
  <c r="G6" i="6"/>
  <c r="BX22" i="1"/>
  <c r="S6" i="6" s="1"/>
  <c r="J6" i="6"/>
  <c r="CB22" i="1"/>
  <c r="V6" i="6" s="1"/>
  <c r="K9" i="6"/>
  <c r="CE33" i="1"/>
  <c r="W9" i="6" s="1"/>
  <c r="M5" i="6"/>
  <c r="CF5" i="1"/>
  <c r="Y5" i="6" s="1"/>
  <c r="CE23" i="1"/>
  <c r="M8" i="7" s="1"/>
  <c r="CI23" i="1"/>
  <c r="P8" i="7" s="1"/>
  <c r="P9" i="6"/>
  <c r="CJ33" i="1"/>
  <c r="AB9" i="6" s="1"/>
  <c r="E6" i="10"/>
  <c r="CM8" i="1"/>
  <c r="K6" i="10" s="1"/>
  <c r="E18" i="10"/>
  <c r="CM26" i="1"/>
  <c r="K18" i="10" s="1"/>
  <c r="F19" i="10"/>
  <c r="CL27" i="1"/>
  <c r="L19" i="10" s="1"/>
  <c r="F20" i="10"/>
  <c r="CL30" i="1"/>
  <c r="L20" i="10" s="1"/>
  <c r="I20" i="10"/>
  <c r="CP30" i="1"/>
  <c r="O20" i="10" s="1"/>
  <c r="I21" i="10"/>
  <c r="CP31" i="1"/>
  <c r="O21" i="10" s="1"/>
  <c r="I22" i="10"/>
  <c r="CP32" i="1"/>
  <c r="O22" i="10" s="1"/>
  <c r="H10" i="10"/>
  <c r="CQ12" i="1"/>
  <c r="N10" i="10" s="1"/>
  <c r="I9" i="7"/>
  <c r="CH35" i="1"/>
  <c r="O9" i="7" s="1"/>
  <c r="BW29" i="1"/>
  <c r="S8" i="6" s="1"/>
  <c r="F11" i="10"/>
  <c r="CL15" i="1"/>
  <c r="L11" i="10" s="1"/>
  <c r="G6" i="4"/>
  <c r="I6" i="4" s="1"/>
  <c r="H6" i="4"/>
  <c r="J6" i="4" s="1"/>
  <c r="L7" i="6"/>
  <c r="CD28" i="1"/>
  <c r="X7" i="6" s="1"/>
  <c r="AV7" i="1"/>
  <c r="CB7" i="1" s="1"/>
  <c r="BY7" i="1"/>
  <c r="M9" i="6"/>
  <c r="CF33" i="1"/>
  <c r="Y9" i="6" s="1"/>
  <c r="O6" i="6"/>
  <c r="CH22" i="1"/>
  <c r="AA6" i="6" s="1"/>
  <c r="I7" i="7"/>
  <c r="CH13" i="1"/>
  <c r="O7" i="7" s="1"/>
  <c r="F23" i="10"/>
  <c r="CL34" i="1"/>
  <c r="L23" i="10" s="1"/>
  <c r="F8" i="10"/>
  <c r="CL10" i="1"/>
  <c r="L8" i="10" s="1"/>
  <c r="H18" i="10"/>
  <c r="CQ26" i="1"/>
  <c r="N18" i="10" s="1"/>
  <c r="F6" i="7"/>
  <c r="CD7" i="1"/>
  <c r="L6" i="7" s="1"/>
  <c r="BX29" i="1"/>
  <c r="Q8" i="6" s="1"/>
  <c r="F14" i="10"/>
  <c r="CL19" i="1"/>
  <c r="L14" i="10" s="1"/>
  <c r="CD29" i="1"/>
  <c r="X8" i="6" s="1"/>
  <c r="L8" i="6"/>
  <c r="H6" i="7"/>
  <c r="CI7" i="1"/>
  <c r="N6" i="7" s="1"/>
  <c r="H9" i="7"/>
  <c r="CI35" i="1"/>
  <c r="N9" i="7" s="1"/>
  <c r="O5" i="6"/>
  <c r="CH5" i="1"/>
  <c r="AA5" i="6" s="1"/>
  <c r="G8" i="4"/>
  <c r="I8" i="4" s="1"/>
  <c r="H8" i="4"/>
  <c r="J8" i="4" s="1"/>
  <c r="L5" i="6"/>
  <c r="CD5" i="1"/>
  <c r="X5" i="6" s="1"/>
  <c r="O7" i="6"/>
  <c r="CH28" i="1"/>
  <c r="AA7" i="6" s="1"/>
  <c r="I14" i="10"/>
  <c r="CP19" i="1"/>
  <c r="O14" i="10" s="1"/>
  <c r="F13" i="10"/>
  <c r="CL18" i="1"/>
  <c r="L13" i="10" s="1"/>
  <c r="BZ33" i="1"/>
  <c r="U9" i="6" s="1"/>
  <c r="I9" i="6"/>
  <c r="I12" i="10"/>
  <c r="CP16" i="1"/>
  <c r="O12" i="10" s="1"/>
  <c r="O8" i="6"/>
  <c r="CH29" i="1"/>
  <c r="AA8" i="6" s="1"/>
  <c r="E9" i="7"/>
  <c r="CE35" i="1"/>
  <c r="K9" i="7" s="1"/>
  <c r="D9" i="4"/>
  <c r="F9" i="4" s="1"/>
  <c r="C9" i="4"/>
  <c r="E9" i="4" s="1"/>
  <c r="F9" i="6"/>
  <c r="BV33" i="1"/>
  <c r="R9" i="6" s="1"/>
  <c r="I5" i="6"/>
  <c r="BZ5" i="1"/>
  <c r="U5" i="6" s="1"/>
  <c r="J9" i="6"/>
  <c r="CB33" i="1"/>
  <c r="V9" i="6" s="1"/>
  <c r="H6" i="6"/>
  <c r="CA22" i="1"/>
  <c r="T6" i="6" s="1"/>
  <c r="M6" i="6"/>
  <c r="CF22" i="1"/>
  <c r="Y6" i="6" s="1"/>
  <c r="K5" i="6"/>
  <c r="CE5" i="1"/>
  <c r="W5" i="6" s="1"/>
  <c r="P6" i="6"/>
  <c r="CJ22" i="1"/>
  <c r="AB6" i="6" s="1"/>
  <c r="CJ23" i="1"/>
  <c r="N8" i="7" s="1"/>
  <c r="N9" i="6"/>
  <c r="CI33" i="1"/>
  <c r="Z9" i="6" s="1"/>
  <c r="F6" i="10"/>
  <c r="CL8" i="1"/>
  <c r="L6" i="10" s="1"/>
  <c r="F22" i="10"/>
  <c r="CL32" i="1"/>
  <c r="L22" i="10" s="1"/>
  <c r="F16" i="10"/>
  <c r="CL21" i="1"/>
  <c r="L16" i="10" s="1"/>
  <c r="G10" i="10"/>
  <c r="CN12" i="1"/>
  <c r="M10" i="10" s="1"/>
  <c r="J20" i="10"/>
  <c r="CR30" i="1"/>
  <c r="P20" i="10" s="1"/>
  <c r="I9" i="10"/>
  <c r="CP11" i="1"/>
  <c r="O9" i="10" s="1"/>
  <c r="I16" i="10"/>
  <c r="CP21" i="1"/>
  <c r="O16" i="10" s="1"/>
  <c r="F18" i="10"/>
  <c r="CL26" i="1"/>
  <c r="L18" i="10" s="1"/>
  <c r="I6" i="7"/>
  <c r="CH7" i="1"/>
  <c r="O6" i="7" s="1"/>
  <c r="E6" i="7"/>
  <c r="CE7" i="1"/>
  <c r="K6" i="7" s="1"/>
  <c r="CD35" i="1"/>
  <c r="L9" i="7" s="1"/>
  <c r="F9" i="7"/>
  <c r="G9" i="6"/>
  <c r="BX33" i="1"/>
  <c r="S9" i="6" s="1"/>
  <c r="E6" i="6"/>
  <c r="BW22" i="1"/>
  <c r="Q6" i="6" s="1"/>
  <c r="I6" i="6"/>
  <c r="BZ22" i="1"/>
  <c r="U6" i="6" s="1"/>
  <c r="CF23" i="1"/>
  <c r="K8" i="7" s="1"/>
  <c r="G18" i="10"/>
  <c r="CN26" i="1"/>
  <c r="M18" i="10" s="1"/>
  <c r="C6" i="4"/>
  <c r="E6" i="4" s="1"/>
  <c r="F15" i="10"/>
  <c r="CL20" i="1"/>
  <c r="L15" i="10" s="1"/>
  <c r="J6" i="7"/>
  <c r="CJ7" i="1"/>
  <c r="P6" i="7" s="1"/>
  <c r="I8" i="6"/>
  <c r="BZ29" i="1"/>
  <c r="U8" i="6" s="1"/>
  <c r="I13" i="10"/>
  <c r="CP18" i="1"/>
  <c r="O13" i="10" s="1"/>
  <c r="I11" i="10"/>
  <c r="CP15" i="1"/>
  <c r="O11" i="10" s="1"/>
  <c r="CE29" i="1"/>
  <c r="Y8" i="6" s="1"/>
  <c r="CA29" i="1"/>
  <c r="V8" i="6" s="1"/>
  <c r="CJ35" i="1"/>
  <c r="P9" i="7" s="1"/>
  <c r="J9" i="7"/>
  <c r="I17" i="10"/>
  <c r="CP25" i="1"/>
  <c r="O17" i="10" s="1"/>
  <c r="G6" i="7"/>
  <c r="CF7" i="1"/>
  <c r="M6" i="7" s="1"/>
  <c r="F8" i="6"/>
  <c r="BV29" i="1"/>
  <c r="R8" i="6" s="1"/>
  <c r="I18" i="10"/>
  <c r="CP26" i="1"/>
  <c r="O18" i="10" s="1"/>
  <c r="F17" i="10"/>
  <c r="CL25" i="1"/>
  <c r="L17" i="10" s="1"/>
  <c r="I15" i="10"/>
  <c r="CP20" i="1"/>
  <c r="O15" i="10" s="1"/>
  <c r="CF35" i="1"/>
  <c r="M9" i="7" s="1"/>
  <c r="G9" i="7"/>
  <c r="C7" i="4"/>
  <c r="E7" i="4" s="1"/>
  <c r="D7" i="4"/>
  <c r="F7" i="4" s="1"/>
  <c r="F6" i="6"/>
  <c r="BV22" i="1"/>
  <c r="R6" i="6" s="1"/>
  <c r="CA33" i="1"/>
  <c r="T9" i="6" s="1"/>
  <c r="H9" i="6"/>
  <c r="I7" i="6"/>
  <c r="BZ28" i="1"/>
  <c r="U7" i="6" s="1"/>
  <c r="F7" i="7"/>
  <c r="CD13" i="1"/>
  <c r="L7" i="7" s="1"/>
  <c r="K6" i="6"/>
  <c r="CE22" i="1"/>
  <c r="W6" i="6" s="1"/>
  <c r="N6" i="6"/>
  <c r="CI22" i="1"/>
  <c r="Z6" i="6" s="1"/>
  <c r="P5" i="6"/>
  <c r="CJ5" i="1"/>
  <c r="AB5" i="6" s="1"/>
  <c r="G6" i="10"/>
  <c r="CN8" i="1"/>
  <c r="M6" i="10" s="1"/>
  <c r="F21" i="10"/>
  <c r="CL31" i="1"/>
  <c r="L21" i="10" s="1"/>
  <c r="G20" i="10"/>
  <c r="CN30" i="1"/>
  <c r="M20" i="10" s="1"/>
  <c r="E10" i="10"/>
  <c r="CM12" i="1"/>
  <c r="K10" i="10" s="1"/>
  <c r="CQ30" i="1"/>
  <c r="N20" i="10" s="1"/>
  <c r="H20" i="10"/>
  <c r="J18" i="10"/>
  <c r="CR26" i="1"/>
  <c r="P18" i="10" s="1"/>
  <c r="I19" i="10"/>
  <c r="CP27" i="1"/>
  <c r="O19" i="10" s="1"/>
  <c r="BW6" i="1"/>
  <c r="G7" i="8" s="1"/>
  <c r="E7" i="8"/>
  <c r="F7" i="8"/>
  <c r="BV6" i="1"/>
  <c r="H7" i="8" s="1"/>
  <c r="BJ10" i="1"/>
  <c r="BJ9" i="1"/>
  <c r="BL8" i="1"/>
  <c r="BJ8" i="1"/>
  <c r="BK8" i="1"/>
  <c r="BF11" i="1"/>
  <c r="BF9" i="1"/>
  <c r="AP4" i="1"/>
  <c r="AQ4" i="1"/>
  <c r="AR4" i="1"/>
  <c r="BX4" i="1" s="1"/>
  <c r="AP8" i="1"/>
  <c r="BV8" i="1" s="1"/>
  <c r="AR11" i="1"/>
  <c r="BX11" i="1" s="1"/>
  <c r="AQ11" i="1"/>
  <c r="BW11" i="1" s="1"/>
  <c r="F7" i="10" l="1"/>
  <c r="CL9" i="1"/>
  <c r="L7" i="10" s="1"/>
  <c r="I7" i="10"/>
  <c r="CP9" i="1"/>
  <c r="O7" i="10" s="1"/>
  <c r="J6" i="10"/>
  <c r="CR8" i="1"/>
  <c r="P6" i="10" s="1"/>
  <c r="F9" i="10"/>
  <c r="CL11" i="1"/>
  <c r="L9" i="10" s="1"/>
  <c r="H6" i="10"/>
  <c r="CQ8" i="1"/>
  <c r="N6" i="10" s="1"/>
  <c r="I8" i="10"/>
  <c r="CP10" i="1"/>
  <c r="O8" i="10" s="1"/>
  <c r="I6" i="10"/>
  <c r="CP8" i="1"/>
  <c r="O6" i="10" s="1"/>
  <c r="BW4" i="1"/>
  <c r="G6" i="8" s="1"/>
  <c r="E6" i="8"/>
  <c r="F6" i="8"/>
  <c r="BV4" i="1"/>
  <c r="H6" i="8" s="1"/>
  <c r="I10" i="4"/>
  <c r="G10" i="4"/>
  <c r="C10" i="4"/>
  <c r="J10" i="4"/>
  <c r="H10" i="4"/>
  <c r="F10" i="4" l="1"/>
  <c r="D10" i="4"/>
  <c r="E10" i="4"/>
  <c r="BB27" i="1"/>
  <c r="CH27" i="1" s="1"/>
  <c r="AX27" i="1"/>
  <c r="CD27" i="1" s="1"/>
</calcChain>
</file>

<file path=xl/sharedStrings.xml><?xml version="1.0" encoding="utf-8"?>
<sst xmlns="http://schemas.openxmlformats.org/spreadsheetml/2006/main" count="537" uniqueCount="385">
  <si>
    <t>Benefit Low Estimate 3%</t>
  </si>
  <si>
    <t>COST Low Estimate 7%</t>
  </si>
  <si>
    <t>Benefit Low Estimate 7%</t>
  </si>
  <si>
    <t>0651-AD02</t>
  </si>
  <si>
    <t>COST Low Estimate 3%</t>
  </si>
  <si>
    <t>COST Primary Estimate 7%</t>
  </si>
  <si>
    <t>COST Primary Estimate 3%</t>
  </si>
  <si>
    <t>Fed Tfr Low Estimate 7%</t>
  </si>
  <si>
    <t>Other Tfr Year Dollars 7%</t>
  </si>
  <si>
    <t>Fed Tfr Low Estimate 3%</t>
  </si>
  <si>
    <t>Other Tfr Year Dollars 3%</t>
  </si>
  <si>
    <t>Other Tfr High Estimate 7%</t>
  </si>
  <si>
    <t>Other Tfr High Estimate 3%</t>
  </si>
  <si>
    <t>Agency</t>
  </si>
  <si>
    <t>COST High Estimate 3%</t>
  </si>
  <si>
    <t>COST High Estimate 7%</t>
  </si>
  <si>
    <t>COST Year Dollars 3%</t>
  </si>
  <si>
    <t>Fed Tfr High Estimate 3%</t>
  </si>
  <si>
    <t>Benefit Year Dollars 7%</t>
  </si>
  <si>
    <t>COST Year Dollars 7%</t>
  </si>
  <si>
    <t>Fed Tfr High Estimate 7%</t>
  </si>
  <si>
    <t>Benefit Year Dollars 3%</t>
  </si>
  <si>
    <t>Other Tfr Low Estimate 3%</t>
  </si>
  <si>
    <t>Fed Tfr Year Dollars 3%</t>
  </si>
  <si>
    <t>Other Tfr Low Estimate 7%</t>
  </si>
  <si>
    <t>Fed Tfr Year Dollars 7%</t>
  </si>
  <si>
    <t>Benefit Primary Estimate 7%</t>
  </si>
  <si>
    <t>Benefit Primary Estimate 3%</t>
  </si>
  <si>
    <t>Benefit High Estimate 3%</t>
  </si>
  <si>
    <t>Benefit High Estimate 7%</t>
  </si>
  <si>
    <t>Other Tfr Primary Estimate 3%</t>
  </si>
  <si>
    <t>Title</t>
  </si>
  <si>
    <t>Other Tfr Primary Estimate 7%</t>
  </si>
  <si>
    <t>Subagency</t>
  </si>
  <si>
    <t>Fed Tfr Primary Estimate 7%</t>
  </si>
  <si>
    <t>Fed Tfr Primary Estimate 3%</t>
  </si>
  <si>
    <t>RIN</t>
  </si>
  <si>
    <t>Transfers are from the federal government to eligible veterans.</t>
  </si>
  <si>
    <t>Benefit Year dollars 7%, 2001$</t>
  </si>
  <si>
    <t>Benefit Primary 7%, 2001$</t>
  </si>
  <si>
    <t>Benefit Low 7%, 2001$</t>
  </si>
  <si>
    <t>Benefit High 7%, 2001$</t>
  </si>
  <si>
    <t>Benefit Year dollars 3%, 2001$</t>
  </si>
  <si>
    <t>Benefit Primary 3%, 2001$</t>
  </si>
  <si>
    <t>Benefit Low 3%, 2001$</t>
  </si>
  <si>
    <t>Benefit High 3%, 2001$</t>
  </si>
  <si>
    <t>COST Year dollars 7%, 2001$</t>
  </si>
  <si>
    <t>COST Primary 7%, 2001$</t>
  </si>
  <si>
    <t>COST Low 7%, 2001$</t>
  </si>
  <si>
    <t>COST High 7%, 2001$</t>
  </si>
  <si>
    <t>COST Year dollars 3%, 2001$</t>
  </si>
  <si>
    <t>COST Primary 3%, 2001$</t>
  </si>
  <si>
    <t>COST Low 3%, 2001$</t>
  </si>
  <si>
    <t>COST High 3%, 2001$</t>
  </si>
  <si>
    <t>Fed Tfr Year dollars 7%, 2001$</t>
  </si>
  <si>
    <t>Fed Tfr Primary 7%, 2001$</t>
  </si>
  <si>
    <t>Fed Tfr Low 7%, 2001$</t>
  </si>
  <si>
    <t>Fed Tfr High 7%, 2001$</t>
  </si>
  <si>
    <t>Fed Tfr Year dollars 3%, 2001$</t>
  </si>
  <si>
    <t>Fed Tfr Primary 3%, 2001$</t>
  </si>
  <si>
    <t>Fed Tfr Low 3%, 2001$</t>
  </si>
  <si>
    <t>Fed Tfr High 3%, 2001$</t>
  </si>
  <si>
    <t>Other Tfr Year dollars 7%, 2001$</t>
  </si>
  <si>
    <t>Other Tfr Primary 7%, 2001$</t>
  </si>
  <si>
    <t>Other Tfr Low 7%, 2001$</t>
  </si>
  <si>
    <t>Other Tfr High 7%, 2001$</t>
  </si>
  <si>
    <t>Other Tfr Year dollars 3%, 2001$</t>
  </si>
  <si>
    <t>Other Tfr Primary 3%, 2001$</t>
  </si>
  <si>
    <t>Other Tfr Low 3%, 2001$</t>
  </si>
  <si>
    <t>Other Tfr High 3%, 2001$</t>
  </si>
  <si>
    <t>Department of Agriculture</t>
  </si>
  <si>
    <t>Department of Health and Human Services</t>
  </si>
  <si>
    <t>Department of the Interior</t>
  </si>
  <si>
    <t>Total</t>
  </si>
  <si>
    <t>Lower Bound</t>
  </si>
  <si>
    <t>Upper Bound</t>
  </si>
  <si>
    <t>2001$</t>
  </si>
  <si>
    <t>Benefits (billions)</t>
  </si>
  <si>
    <t>Costs (billions)</t>
  </si>
  <si>
    <t>Benefits (millions)</t>
  </si>
  <si>
    <t>Lower Bound (7%)</t>
  </si>
  <si>
    <t>Primary (7%)</t>
  </si>
  <si>
    <t>Upper Bound (7%)</t>
  </si>
  <si>
    <t>Lower Bound (3%)</t>
  </si>
  <si>
    <t>Primary (3%)</t>
  </si>
  <si>
    <t>Upper Bound (3%)</t>
  </si>
  <si>
    <t>Costs (millions)</t>
  </si>
  <si>
    <t>Benefits (millions, 2001$)</t>
  </si>
  <si>
    <t>Costs (millions, 2001$)</t>
  </si>
  <si>
    <t>Federal Budget Transfers (millions) -- negative values indicate budget savings</t>
  </si>
  <si>
    <t>Notes</t>
  </si>
  <si>
    <t>Worksheet Name</t>
  </si>
  <si>
    <t>Contents</t>
  </si>
  <si>
    <t>Table 1-5</t>
  </si>
  <si>
    <t>Table 1-6(a)</t>
  </si>
  <si>
    <t>Table 1-6(b)</t>
  </si>
  <si>
    <t xml:space="preserve">Table 1-6(c) </t>
  </si>
  <si>
    <t>Table 1-6(d)</t>
  </si>
  <si>
    <t>Table 1-7(a)</t>
  </si>
  <si>
    <t>Table A-1</t>
  </si>
  <si>
    <t>Inflation</t>
  </si>
  <si>
    <t>Implicit Price Deflators for Gross Domestic Product</t>
  </si>
  <si>
    <t>Consumer Product Safety Commission (CPSC)</t>
  </si>
  <si>
    <t>Federal Communications Commission (FCC)</t>
  </si>
  <si>
    <t>Federal Trade Commission (FTC)</t>
  </si>
  <si>
    <t>Nuclear Regulatory Commission (NRC)</t>
  </si>
  <si>
    <t>Table C-1: Numbers of Major Rules Issued</t>
  </si>
  <si>
    <r>
      <t xml:space="preserve">1 </t>
    </r>
    <r>
      <rPr>
        <sz val="10"/>
        <color indexed="8"/>
        <rFont val="Calibri"/>
        <family val="2"/>
        <scheme val="minor"/>
      </rPr>
      <t>Three of the FY 2012 rules are joint rules with SEC.</t>
    </r>
  </si>
  <si>
    <r>
      <t>2</t>
    </r>
    <r>
      <rPr>
        <sz val="10"/>
        <color indexed="8"/>
        <rFont val="Calibri"/>
        <family val="2"/>
        <scheme val="minor"/>
      </rPr>
      <t xml:space="preserve"> One of the FY 2014 rules is a joint rule with OCC, Federal Reserve System, FDIC and SEC.</t>
    </r>
  </si>
  <si>
    <r>
      <t xml:space="preserve">Commodity Futures Trading Commission (CFTC) </t>
    </r>
    <r>
      <rPr>
        <vertAlign val="superscript"/>
        <sz val="11"/>
        <color theme="1"/>
        <rFont val="Calibri"/>
        <family val="2"/>
        <scheme val="minor"/>
      </rPr>
      <t>1 2 3</t>
    </r>
  </si>
  <si>
    <r>
      <t>3</t>
    </r>
    <r>
      <rPr>
        <sz val="10"/>
        <color indexed="8"/>
        <rFont val="Calibri"/>
        <family val="2"/>
        <scheme val="minor"/>
      </rPr>
      <t xml:space="preserve"> Two of the FY 2012 rules with some information on benefits or costs are joint rules with SEC.</t>
    </r>
  </si>
  <si>
    <r>
      <t>4</t>
    </r>
    <r>
      <rPr>
        <sz val="10"/>
        <color indexed="8"/>
        <rFont val="Calibri"/>
        <family val="2"/>
        <scheme val="minor"/>
      </rPr>
      <t xml:space="preserve"> The FY 2012 rule is a joint rule with FDIC and the Federal Reserve System.</t>
    </r>
  </si>
  <si>
    <r>
      <t>5</t>
    </r>
    <r>
      <rPr>
        <sz val="10"/>
        <color indexed="8"/>
        <rFont val="Calibri"/>
        <family val="2"/>
        <scheme val="minor"/>
      </rPr>
      <t xml:space="preserve"> All of the FY 2014 rules are joint rules with CFTC, Federal Reserve System, FDIC and SEC.</t>
    </r>
  </si>
  <si>
    <r>
      <t>6</t>
    </r>
    <r>
      <rPr>
        <sz val="10"/>
        <color indexed="8"/>
        <rFont val="Calibri"/>
        <family val="2"/>
        <scheme val="minor"/>
      </rPr>
      <t xml:space="preserve"> One FY 2015 rule is a joint rule with the Federal Reserve System, FDIC, Farm Credit Administration, and NCUA.  The other FY2015 rule is a joint rule with the Federal Reserve System, FDIC, Federal Housing Finance Agency, SEC, and HUD.</t>
    </r>
  </si>
  <si>
    <r>
      <t>7</t>
    </r>
    <r>
      <rPr>
        <sz val="10"/>
        <color indexed="8"/>
        <rFont val="Calibri"/>
        <family val="2"/>
        <scheme val="minor"/>
      </rPr>
      <t xml:space="preserve"> Two of the FY 2016 rules are joint rules with the Federal Reserve System, FDIC, Farm Credit Administration, and Federal Housing Finance Agency.</t>
    </r>
  </si>
  <si>
    <t>RIA Link</t>
  </si>
  <si>
    <t>Traditionally_Independent_10yr</t>
  </si>
  <si>
    <t>Federal Register Citation</t>
  </si>
  <si>
    <t>Major Rules by Traditionally Independent Agencies, October 1, 2008 - September 30, 2018</t>
  </si>
  <si>
    <t>2017$</t>
  </si>
  <si>
    <t>Table 1-7(a): Major Rules Implementing or Adjusting Federal Budgetary Programs, October 1, 2017 - September 30, 2018 (millions of 2001 or 2017 dollars)</t>
  </si>
  <si>
    <t>Benefits (millions, 2017$)</t>
  </si>
  <si>
    <t>Costs (millions, 2017$)</t>
  </si>
  <si>
    <t>Table 1-5: Estimates, by Agency, of the Total Annual Benefits and Costs of Major Rules (For Which Both Benefits and Costs Have Been Estimated), October 1, 2017 - September 30, 2018 (billions of 2001 or 2017 dollars)</t>
  </si>
  <si>
    <t>Major Rules by Traditionally Independent Agencies, October 1, 2008 - September 30, 2018 (Tables C-1 and C-2)</t>
  </si>
  <si>
    <t>Source: Bureau of Economic Analysis Table 1.1.9. Implicit Price Deflators for Gross Domestic Product (Accessed: 1/31/2019)</t>
  </si>
  <si>
    <t>1018-BB73</t>
  </si>
  <si>
    <t>1004-AE53</t>
  </si>
  <si>
    <t>0648-BF82</t>
  </si>
  <si>
    <t>2060-AT04</t>
  </si>
  <si>
    <t>0938-AT01</t>
  </si>
  <si>
    <t>0938-AT03</t>
  </si>
  <si>
    <t>0938-AT02</t>
  </si>
  <si>
    <t>0938-AT13</t>
  </si>
  <si>
    <t>0938-AT08</t>
  </si>
  <si>
    <t>0938-AT12</t>
  </si>
  <si>
    <t>0938-AT21</t>
  </si>
  <si>
    <t>0938-AT65</t>
  </si>
  <si>
    <t>0938-AT48</t>
  </si>
  <si>
    <t>0938-AT25</t>
  </si>
  <si>
    <t>0938-AT26</t>
  </si>
  <si>
    <t>0938-AT24</t>
  </si>
  <si>
    <t>0938-AT27</t>
  </si>
  <si>
    <t>0910-AH92</t>
  </si>
  <si>
    <t>1210-ZA27</t>
  </si>
  <si>
    <t>1210-AB85</t>
  </si>
  <si>
    <t>0560-AI39</t>
  </si>
  <si>
    <t>0560-AI40</t>
  </si>
  <si>
    <t>0560-AI42</t>
  </si>
  <si>
    <t>0551-AA92</t>
  </si>
  <si>
    <t>0581-AD75</t>
  </si>
  <si>
    <t>2900-AQ08</t>
  </si>
  <si>
    <t>2900-AP60</t>
  </si>
  <si>
    <t>0720-AB47</t>
  </si>
  <si>
    <t>1117-AB42</t>
  </si>
  <si>
    <t>1400-AD81</t>
  </si>
  <si>
    <t>1651-AB04</t>
  </si>
  <si>
    <t>1000-DOI</t>
  </si>
  <si>
    <t>1018-FWS</t>
  </si>
  <si>
    <t>1004-BLM</t>
  </si>
  <si>
    <t>0600-DOC</t>
  </si>
  <si>
    <t>0648-NOAA</t>
  </si>
  <si>
    <t>2000-EPA</t>
  </si>
  <si>
    <t>2060-OAR</t>
  </si>
  <si>
    <t>0651-PTO</t>
  </si>
  <si>
    <t>0900-HHS</t>
  </si>
  <si>
    <t>0938-CMS</t>
  </si>
  <si>
    <t>0910-FDA</t>
  </si>
  <si>
    <t>1200-DOL</t>
  </si>
  <si>
    <t>1210-EBSA</t>
  </si>
  <si>
    <t>0500-USDA</t>
  </si>
  <si>
    <t>0560-FSA</t>
  </si>
  <si>
    <t>0551-FAS</t>
  </si>
  <si>
    <t>0581-AMS</t>
  </si>
  <si>
    <t>2900-VA</t>
  </si>
  <si>
    <t>0700-DOD</t>
  </si>
  <si>
    <t>0720-DODOASHA</t>
  </si>
  <si>
    <t>1100-DOJ</t>
  </si>
  <si>
    <t>1117-DEA</t>
  </si>
  <si>
    <t>1400-STATE</t>
  </si>
  <si>
    <t>1600-DHS</t>
  </si>
  <si>
    <t>1651-USCBP</t>
  </si>
  <si>
    <t>Migratory Bird Hunting; 2018-2019 Migratory Game Bird Hunting Regulations</t>
  </si>
  <si>
    <t>Waste Prevention, Production Subject to Royalties, and Resource Conservation; Revision or Rescission of Certain Requirements</t>
  </si>
  <si>
    <t xml:space="preserve">Omnibus Essential Fish Habitat Amendment 2 </t>
  </si>
  <si>
    <t>Renewable Fuel Volume Standards for 2018 and Biomass Based Diesel Volume (BBD) for 2019</t>
  </si>
  <si>
    <t>CY 2018 Home Health Prospective Payment System Rate Update;  CY 2019 Case-Mix Adjustment Methodology Refinements; Value-Based Purchasing Model; and Quality Reporting Requirements (CMS-1672-F)</t>
  </si>
  <si>
    <t>CY 2018 Hospital Outpatient PPS Policy Changes and Payment Rates and Ambulatory Surgical Center Payment System Policy Changes and Payment Rates (CMS-1678-FC)</t>
  </si>
  <si>
    <t>CY 2018 Revisions to Payment Policies under the Physician Fee Schedule and Other Revisions to Part B; Medicare Shared Savings Program Requirements; Medicare Diabetes Prevention Program (CMS-1676-F)</t>
  </si>
  <si>
    <t>CY 2018 Updates to the Quality Payment Program (CMS-5522-FC)</t>
  </si>
  <si>
    <t>Policy and Technical Changes to the Medicare Advantage and the Medicare Prescription Drug Benefit Programs for Contract Year 2019 (CMS-4182-F)</t>
  </si>
  <si>
    <t>CY 2019 Notice of Benefit and Payment Parameters (CMS-9930-P)</t>
  </si>
  <si>
    <t>Durable Medical Equipment Fee Schedule, Adjustments to Resume the Transitional 50/50 Blended Rates to Provide Relief in Non-Competitive Bidding Areas (CMS-1687-IFC)</t>
  </si>
  <si>
    <t>Ratification and Reissuance of the Methodology for the HHS-operated Permanent Risk Adjustment Program under the Patient Protection and Affordable Care Act (CMS-9920-F)</t>
  </si>
  <si>
    <t>Short-Term Limited Duration Insurance (CMS-9924-F)</t>
  </si>
  <si>
    <t>Inpatient Rehabilitation Facility Prospective Payment System for Federal Fiscal Year 2019 (CMS-1688-F)</t>
  </si>
  <si>
    <t>FY 2019 Hospice Wage Index and Payment Rate Update and Hospice Quality Reporting Requirements (CMS-1692-F)</t>
  </si>
  <si>
    <t>FY 2019 Prospective Payment System and Consolidated Billing for Skilled Nursing Facilities (SNFs) (CMS-1696-F)</t>
  </si>
  <si>
    <t>Hospital Inpatient Prospective Payment System for Acute Care Hospitals and the Long-Term Care Hospital Prospective Payment System and FY 2019 Rates (CMS-1694-F)</t>
  </si>
  <si>
    <t>Food Labeling: Revision of the Nutrition and Supplement Facts Labels and Serving Sizes of Foods That Can Reasonably Be Consumed At One Eating Occasion; Dual-Column Labeling; Updating, Modifying, and E</t>
  </si>
  <si>
    <t>Definition of an 'Employer' Under Section 3(5) of ERISA--Association Health Plans</t>
  </si>
  <si>
    <t>Crops, Trees, Bushes, and Vines Assistance for Losses Due to Hurricanes and Wildfires</t>
  </si>
  <si>
    <t>Seed Cotton Changes to Agriculture Risk Coverage (ARC) and Price Loss Coverage (PLC) Programs, and Marketing Assistance Loans (MAL)</t>
  </si>
  <si>
    <t>Market Facilitation Program (MFP)</t>
  </si>
  <si>
    <t>Agricultural Trade Promotion Program (ATP)</t>
  </si>
  <si>
    <t>NOP:  Organic Livestock and Poultry Practices</t>
  </si>
  <si>
    <t xml:space="preserve">Reimbursement for Emergency Treatment </t>
  </si>
  <si>
    <t>Expanded Access to Non-VA Care Through the Veterans Choice Program</t>
  </si>
  <si>
    <t>TRICARE; Reimbursement of Long-Term Care Hospitals and Inpatient Rehabilitation Facilities</t>
  </si>
  <si>
    <t>Implementation of the Comprehensive Addiction and Recovery Act of 2016 and the Department of Health and Human Services Regulations Relating to the Dispensing of Narcotic Drugs for Opioid Use Disorder</t>
  </si>
  <si>
    <t>Schedule of Fees for Consular Services, Department of State and Overseas Embassies and Consulates--Passport and Documentary Services Fee Changes</t>
  </si>
  <si>
    <t>Air Cargo Advance Screening (ACAS)</t>
  </si>
  <si>
    <t>Transfers are from the federal government to home health agencies.</t>
  </si>
  <si>
    <t>Transfers are from the federal government to Medicare providers.</t>
  </si>
  <si>
    <t>Transfers are from the federal government to physicians and other health care providers.</t>
  </si>
  <si>
    <t>Transfers are from the federal government to insurance issuers.</t>
  </si>
  <si>
    <t>Transfers are from the federal government to agricultural producers.</t>
  </si>
  <si>
    <t>Transfers are from the federal government to farmers.</t>
  </si>
  <si>
    <t>The $260 million benefits estimate (2018$) reflects a 3% discount rate and is associated with the $200 million (one-time) government expenditures.  The $390 million benefits mentioned in the rulemaking package assumes an additional $100 million (one-time) contribution from ATP participants.  No 7% result appears in the rulemaking package; a rough adjustment to reflect a 7% discount rate yields a benefits estimate of approximately $70 million (2018$), which forms the basis for the lower bound reported here.</t>
  </si>
  <si>
    <t>Estimated transfers are from egg producers shifting to cage-free production to egg producers remaining in the organic market.</t>
  </si>
  <si>
    <t>Transfers are from health care providers to the federal government.</t>
  </si>
  <si>
    <t>Transfers are from passport applicants to the federal government</t>
  </si>
  <si>
    <t>These costs exclude the cost of the ACAS pilot program which was about $112.8 million assuming a three percent discount rate and $122.7 million assuming a seven percent discount rate. About 68 percent of the pilot program cost was incurred by the Federal government and 32 percent was incurred by industry.</t>
  </si>
  <si>
    <t>18-Month Extension of Transition Period and Delay of Applicability Dates; Best Interest Contract Exemption; Class Exemption for Principal Transactions; PTE 84-24</t>
  </si>
  <si>
    <t>Benefit Primary 7%, 2017$</t>
  </si>
  <si>
    <t>Benefit Low 7%, 2017$</t>
  </si>
  <si>
    <t>Benefit High 7%, 2017$</t>
  </si>
  <si>
    <t>Benefit Primary 3%, 2017$</t>
  </si>
  <si>
    <t>Benefit Low 3%, 2017$</t>
  </si>
  <si>
    <t>Benefit High 3%, 2017$</t>
  </si>
  <si>
    <t>COST Primary 7%, 2017$</t>
  </si>
  <si>
    <t>COST Low 7%, 2017$</t>
  </si>
  <si>
    <t>COST High 7%, 2017$</t>
  </si>
  <si>
    <t>COST Primary 3%, 2017$</t>
  </si>
  <si>
    <t>COST Low 3%, 2017$</t>
  </si>
  <si>
    <t>COST High 3%, 2017$</t>
  </si>
  <si>
    <t>Fed Tfr Primary 7%, 2017$</t>
  </si>
  <si>
    <t>Fed Tfr Low 7%, 2017$</t>
  </si>
  <si>
    <t>Fed Tfr High 7%, 2017$</t>
  </si>
  <si>
    <t>Fed Tfr Primary 3%, 2017$</t>
  </si>
  <si>
    <t>Fed Tfr Low 3%, 2017$</t>
  </si>
  <si>
    <t>Fed Tfr High 3%, 2017$</t>
  </si>
  <si>
    <t>Other Tfr Primary 7%, 2017$</t>
  </si>
  <si>
    <t>Other Tfr Low 7%, 2017$</t>
  </si>
  <si>
    <t>Other Tfr High 7%, 2017$</t>
  </si>
  <si>
    <t>Other Tfr Primary 3%, 2017$</t>
  </si>
  <si>
    <t>Other Tfr Low 3%, 2017$</t>
  </si>
  <si>
    <t>Other Tfr High 3%, 2017$</t>
  </si>
  <si>
    <t>Department of Justice</t>
  </si>
  <si>
    <t>83 FR 974</t>
  </si>
  <si>
    <t>83 FR 21912</t>
  </si>
  <si>
    <t>82 FR 53568</t>
  </si>
  <si>
    <t>82 FR 52976</t>
  </si>
  <si>
    <t>82 FR 52356</t>
  </si>
  <si>
    <t>82 FR 51676</t>
  </si>
  <si>
    <t>82 FR 58486</t>
  </si>
  <si>
    <t>82 FR 52780</t>
  </si>
  <si>
    <t>83 FR 3071</t>
  </si>
  <si>
    <t>82 FR 61678</t>
  </si>
  <si>
    <t>83 FR 27380</t>
  </si>
  <si>
    <t>83 FR 16930</t>
  </si>
  <si>
    <t>83 FR 21893</t>
  </si>
  <si>
    <t>83 FR 10775</t>
  </si>
  <si>
    <t>83 FR 16440</t>
  </si>
  <si>
    <t>83 FR 25738; 83 FR 40392; 83 FR 42789</t>
  </si>
  <si>
    <t>83 FR 28912</t>
  </si>
  <si>
    <t>83 FR 49184</t>
  </si>
  <si>
    <t>83 FR 33795</t>
  </si>
  <si>
    <t>83 FR 38514</t>
  </si>
  <si>
    <t>83 FR 41144</t>
  </si>
  <si>
    <t>83 FR 39162</t>
  </si>
  <si>
    <t>83 FR 38622</t>
  </si>
  <si>
    <t>83 FR 38212</t>
  </si>
  <si>
    <t>83 FR 36456</t>
  </si>
  <si>
    <t>83 FR 44173</t>
  </si>
  <si>
    <t>83 FR 40653</t>
  </si>
  <si>
    <t>83 FR 4425</t>
  </si>
  <si>
    <t>83 FR 15240</t>
  </si>
  <si>
    <t>83 FR 19619</t>
  </si>
  <si>
    <t>83 FR 44178</t>
  </si>
  <si>
    <t>82 FR 56545</t>
  </si>
  <si>
    <t xml:space="preserve">The RIA is included in the preamble: https://www.federalregister.gov/documents/2017/11/29/2017-25760/18-month-extension-of-transition-period-and-delay-of-applicability-dates-best-interest-contract </t>
  </si>
  <si>
    <t>The RIA is included in the preamble: https://www.federalregister.gov/documents/2018/06/21/2018-12992/definition-of-employer-under-section-35-of-erisa-association-health-plans</t>
  </si>
  <si>
    <t>The RIA is included in the preamble: https://www.federalregister.gov/documents/2017/12/29/2017-28022/tricare-reimbursement-of-long-term-care-hospitals-and-inpatient-rehabilitation-facilities</t>
  </si>
  <si>
    <t>The RIA is included in the preamble: https://www.federalregister.gov/documents/2018/01/23/2018-01173/implementation-of-the-provision-of-the-comprehensive-addiction-and-recovery-act-of-2016-relating-to</t>
  </si>
  <si>
    <t>The RIA is included in the preamble: https://www.federalregister.gov/documents/2017/12/12/2017-26426/renewable-fuel-standard-program-standards-for-2018-and-biomass-based-diesel-volume-for-2019</t>
  </si>
  <si>
    <t>The RIA is included in the preamble: https://www.federalregister.gov/documents/2017/11/07/2017-23935/medicare-and-medicaid-programs-cy-2018-home-health-prospective-payment-system-rate-update-and-cy</t>
  </si>
  <si>
    <t>The RIA is included in the preamble: https://www.federalregister.gov/documents/2017/11/13/2017-23932/medicare-program-hospital-outpatient-prospective-payment-and-ambulatory-surgical-center-payment</t>
  </si>
  <si>
    <t>The RIA is included in the preamble: https://www.federalregister.gov/documents/2017/11/15/2017-23953/medicare-program-revisions-to-payment-policies-under-the-physician-fee-schedule-and-other-revisions</t>
  </si>
  <si>
    <t>The RIA is included in the preamble: https://www.federalregister.gov/documents/2017/11/16/2017-24067/medicare-program-cy-2018-updates-to-the-quality-payment-program-and-quality-payment-program-extreme</t>
  </si>
  <si>
    <t>The RIA is included in the preamble: https://www.federalregister.gov/documents/2018/04/16/2018-07179/medicare-program-contract-year-2019-policy-and-technical-changes-to-the-medicare-advantage-medicare</t>
  </si>
  <si>
    <t>The RIA is included in the preamble: https://www.federalregister.gov/documents/2018/04/17/2018-07355/patient-protection-and-affordable-care-act-hhs-notice-of-benefit-and-payment-parameters-for-2019</t>
  </si>
  <si>
    <t>The RIA is included in the preamble: https://www.federalregister.gov/documents/2018/05/11/2018-10084/medicare-program-durable-medical-equipment-fee-schedule-adjustments-to-resume-the-transitional-5050</t>
  </si>
  <si>
    <t>The RIA is included in the preamble: https://www.federalregister.gov/documents/2018/07/30/2018-16190/adoption-of-the-methodology-for-the-hhs-operated-permanent-risk-adjustment-program-under-the-patient</t>
  </si>
  <si>
    <t>The RIA is included in the preamble: https://www.federalregister.gov/documents/2018/08/03/2018-16568/short-term-limited-duration-insurance</t>
  </si>
  <si>
    <t>The RIA is included in the preamble: https://www.federalregister.gov/documents/2018/08/06/2018-16517/medicare-program-inpatient-rehabilitation-facility-prospective-payment-system-for-federal-fiscal</t>
  </si>
  <si>
    <t>The RIA is included in the preamble: https://www.federalregister.gov/documents/2018/08/06/2018-16539/medicare-program-fy-2019-hospice-wage-index-and-payment-rate-update-and-hospice-quality-reporting</t>
  </si>
  <si>
    <t>The RIA is included in the preamble: https://www.federalregister.gov/documents/2018/08/08/2018-16570/medicare-program-prospective-payment-system-and-consolidated-billing-for-skilled-nursing-facilities</t>
  </si>
  <si>
    <t>The RIA is included in the preamble: https://www.federalregister.gov/documents/2018/08/17/2018-16766/medicare-program-hospital-inpatient-prospective-payment-systems-for-acute-care-hospitals-and-the</t>
  </si>
  <si>
    <t>https://www.fda.gov/AboutFDA/ReportsManualsForms/Reports/EconomicAnalyses/ucm615372.htm</t>
  </si>
  <si>
    <t>https://www.va.gov/ORPM/FY_2018_Published_VA_Regulations.asp</t>
  </si>
  <si>
    <t>https://www.regulations.gov/document?D=FSA-2018-0004-0024</t>
  </si>
  <si>
    <t>https://www.regulations.gov/document?D=CCC-2018-0001-0002</t>
  </si>
  <si>
    <t>https://www.regulations.gov/document?D=CCC-2018-0002-0002</t>
  </si>
  <si>
    <t>https://www.regulations.gov/document?D=USCBP-2018-0019-0002</t>
  </si>
  <si>
    <t>https://www.regulations.gov/document?D=FWS-HQ-MB-2017-0028-0412</t>
  </si>
  <si>
    <t>https://www.regulations.gov/document?D=BLM-2018-0001-223607</t>
  </si>
  <si>
    <t>The RIA is included in the preamble: https://www.federalregister.gov/documents/2018/01/31/2018-01809/schedule-of-fees-for-consular-services-department-of-state-and-overseas-embassies-and</t>
  </si>
  <si>
    <t xml:space="preserve">https://www.regulations.gov/document?D=AMS-NOP-15-0012-126039 </t>
  </si>
  <si>
    <t>https://www.regulations.gov/document?D=CCC-2018-0004-0008</t>
  </si>
  <si>
    <t>Consumer Financial Protection Bureau (CFPB) or Bureau of Consumer Financial Protection (BCFP)</t>
  </si>
  <si>
    <r>
      <t>28</t>
    </r>
    <r>
      <rPr>
        <sz val="10"/>
        <color indexed="8"/>
        <rFont val="Calibri"/>
        <family val="2"/>
        <scheme val="minor"/>
      </rPr>
      <t xml:space="preserve"> The FY 2015 rule is a joint rule with OCC, Federal Reserve System, FDIC, and Farm Credit Administration.</t>
    </r>
  </si>
  <si>
    <r>
      <t>29</t>
    </r>
    <r>
      <rPr>
        <sz val="10"/>
        <color indexed="8"/>
        <rFont val="Calibri"/>
        <family val="2"/>
        <scheme val="minor"/>
      </rPr>
      <t xml:space="preserve"> Three of the FY 2012 rules are joint rules with CFTC.</t>
    </r>
  </si>
  <si>
    <r>
      <t>30</t>
    </r>
    <r>
      <rPr>
        <sz val="10"/>
        <color indexed="8"/>
        <rFont val="Calibri"/>
        <family val="2"/>
        <scheme val="minor"/>
      </rPr>
      <t xml:space="preserve"> Two of the FY 2014 rules are joint rules CFTC, OCC, Federal Reserve System, and FDIC.</t>
    </r>
  </si>
  <si>
    <r>
      <t>31</t>
    </r>
    <r>
      <rPr>
        <sz val="10"/>
        <color indexed="8"/>
        <rFont val="Calibri"/>
        <family val="2"/>
        <scheme val="minor"/>
      </rPr>
      <t xml:space="preserve"> One FY 2015 rule is a joint rule with OCC, Federal Reserve System, FDIC, Federal Housing Finance Agency and HUD.</t>
    </r>
  </si>
  <si>
    <r>
      <t>32</t>
    </r>
    <r>
      <rPr>
        <sz val="10"/>
        <color indexed="8"/>
        <rFont val="Calibri"/>
        <family val="2"/>
        <scheme val="minor"/>
      </rPr>
      <t xml:space="preserve"> Two of the FY 2012 rules with some information on benefits or costs are joint rules with CFTC.</t>
    </r>
  </si>
  <si>
    <r>
      <t>33</t>
    </r>
    <r>
      <rPr>
        <sz val="10"/>
        <color indexed="8"/>
        <rFont val="Calibri"/>
        <family val="2"/>
        <scheme val="minor"/>
      </rPr>
      <t xml:space="preserve"> One of the FY 2016 rules has been disapproved by Congress, using its authority under the Congressional Review Act, and is therefore not in effect.</t>
    </r>
  </si>
  <si>
    <r>
      <t>34</t>
    </r>
    <r>
      <rPr>
        <sz val="10"/>
        <color indexed="8"/>
        <rFont val="Calibri"/>
        <family val="2"/>
        <scheme val="minor"/>
      </rPr>
      <t xml:space="preserve"> Table C-2 excludes all fee assessment rules promulgated by agencies not historically subject to OMB review.  NRC promulgated statutorily mandated fee assessment rules from 1997 through 2015.  </t>
    </r>
  </si>
  <si>
    <r>
      <t xml:space="preserve">National Credit Union Administration (NCUA) </t>
    </r>
    <r>
      <rPr>
        <vertAlign val="superscript"/>
        <sz val="11"/>
        <color theme="1"/>
        <rFont val="Calibri"/>
        <family val="2"/>
        <scheme val="minor"/>
      </rPr>
      <t>28</t>
    </r>
  </si>
  <si>
    <r>
      <t xml:space="preserve">Securities and Exchange Commission (SEC) </t>
    </r>
    <r>
      <rPr>
        <vertAlign val="superscript"/>
        <sz val="11"/>
        <color theme="1"/>
        <rFont val="Calibri"/>
        <family val="2"/>
        <scheme val="minor"/>
      </rPr>
      <t>29 30 31 32 33</t>
    </r>
  </si>
  <si>
    <r>
      <t xml:space="preserve">Table C-2: Numbers of Major Rules with Some Information on Benefits or Costs </t>
    </r>
    <r>
      <rPr>
        <vertAlign val="superscript"/>
        <sz val="11"/>
        <color indexed="8"/>
        <rFont val="Calibri"/>
        <family val="2"/>
        <scheme val="minor"/>
      </rPr>
      <t>34</t>
    </r>
  </si>
  <si>
    <r>
      <t>17</t>
    </r>
    <r>
      <rPr>
        <sz val="10"/>
        <color indexed="8"/>
        <rFont val="Calibri"/>
        <family val="2"/>
        <scheme val="minor"/>
      </rPr>
      <t xml:space="preserve"> The FY 2014 rule is a joint rule with DOE.</t>
    </r>
  </si>
  <si>
    <r>
      <t>18</t>
    </r>
    <r>
      <rPr>
        <sz val="10"/>
        <color indexed="8"/>
        <rFont val="Calibri"/>
        <family val="2"/>
        <scheme val="minor"/>
      </rPr>
      <t xml:space="preserve"> The FY 2016 rule is a joint rule with DOE.</t>
    </r>
  </si>
  <si>
    <r>
      <t>19</t>
    </r>
    <r>
      <rPr>
        <sz val="10"/>
        <color indexed="8"/>
        <rFont val="Calibri"/>
        <family val="2"/>
        <scheme val="minor"/>
      </rPr>
      <t xml:space="preserve"> The FY 2015 rule is a joint rule with OCC, Federal Reserve System, FDIC, SEC and HUD.</t>
    </r>
  </si>
  <si>
    <r>
      <t>20</t>
    </r>
    <r>
      <rPr>
        <sz val="10"/>
        <color indexed="8"/>
        <rFont val="Calibri"/>
        <family val="2"/>
        <scheme val="minor"/>
      </rPr>
      <t xml:space="preserve"> The FY 2016 rules are joint rules with OCC, Federal Reserve System, FDIC, and Farm Credit Administration.</t>
    </r>
  </si>
  <si>
    <r>
      <t>21</t>
    </r>
    <r>
      <rPr>
        <sz val="10"/>
        <color indexed="8"/>
        <rFont val="Calibri"/>
        <family val="2"/>
        <scheme val="minor"/>
      </rPr>
      <t xml:space="preserve"> The FY 2012 rule is a joint rule with OCC and FDIC.</t>
    </r>
  </si>
  <si>
    <r>
      <t>22</t>
    </r>
    <r>
      <rPr>
        <sz val="10"/>
        <color indexed="8"/>
        <rFont val="Calibri"/>
        <family val="2"/>
        <scheme val="minor"/>
      </rPr>
      <t xml:space="preserve"> Four of the FY 2014 rules are joint rules with CFTC, OCC, FDIC and SEC.</t>
    </r>
  </si>
  <si>
    <r>
      <t>23</t>
    </r>
    <r>
      <rPr>
        <sz val="10"/>
        <color indexed="8"/>
        <rFont val="Calibri"/>
        <family val="2"/>
        <scheme val="minor"/>
      </rPr>
      <t xml:space="preserve"> Two FY 2015 rules are joint rules with other agencies including OCC, FDIC, Federal Housing Finance Agency, SEC, Farm Credit Administration, NCUA and HUD.</t>
    </r>
  </si>
  <si>
    <r>
      <t>24</t>
    </r>
    <r>
      <rPr>
        <sz val="10"/>
        <color indexed="8"/>
        <rFont val="Calibri"/>
        <family val="2"/>
        <scheme val="minor"/>
      </rPr>
      <t xml:space="preserve"> Two of the FY 2016 rules are joint rules with OCC, FDIC, Farm Credit Administration, and Federal Housing Finance Agency.</t>
    </r>
  </si>
  <si>
    <r>
      <t>25</t>
    </r>
    <r>
      <rPr>
        <sz val="10"/>
        <color indexed="8"/>
        <rFont val="Calibri"/>
        <family val="2"/>
        <scheme val="minor"/>
      </rPr>
      <t xml:space="preserve"> The FY 2014 rules with some information on benefits or costs are joint rules with OCC, and FDIC.</t>
    </r>
  </si>
  <si>
    <r>
      <t>26</t>
    </r>
    <r>
      <rPr>
        <sz val="10"/>
        <color indexed="8"/>
        <rFont val="Calibri"/>
        <family val="2"/>
        <scheme val="minor"/>
      </rPr>
      <t xml:space="preserve"> In FY 2016, the Federal Reserve System promulgated two rules and two joint rules with OCC, FDIC, Farm Credit Administration and Federal Housing Finance Agency.  The joint rules are the ones for which some information on cost or benefits were provided.</t>
    </r>
  </si>
  <si>
    <r>
      <t xml:space="preserve">Federal Energy Regulatory Commission (FERC) </t>
    </r>
    <r>
      <rPr>
        <vertAlign val="superscript"/>
        <sz val="11"/>
        <color theme="1"/>
        <rFont val="Calibri"/>
        <family val="2"/>
        <scheme val="minor"/>
      </rPr>
      <t>17 18</t>
    </r>
  </si>
  <si>
    <r>
      <t xml:space="preserve">Federal Housing Finance Agency </t>
    </r>
    <r>
      <rPr>
        <vertAlign val="superscript"/>
        <sz val="11"/>
        <color theme="1"/>
        <rFont val="Calibri"/>
        <family val="2"/>
        <scheme val="minor"/>
      </rPr>
      <t>19 20</t>
    </r>
  </si>
  <si>
    <r>
      <t>9</t>
    </r>
    <r>
      <rPr>
        <sz val="10"/>
        <color indexed="8"/>
        <rFont val="Calibri"/>
        <family val="2"/>
        <scheme val="minor"/>
      </rPr>
      <t xml:space="preserve"> The FY 2015 rule is a joint rule with OCC, Federal Reserve System, FDIC, and NCUA.</t>
    </r>
  </si>
  <si>
    <r>
      <t>10</t>
    </r>
    <r>
      <rPr>
        <sz val="10"/>
        <color indexed="8"/>
        <rFont val="Calibri"/>
        <family val="2"/>
        <scheme val="minor"/>
      </rPr>
      <t xml:space="preserve"> The FY 2016 rules are joint rules with the OCC, Federal Reserve System, FDIC, and Federal Housing Finance Agency.</t>
    </r>
  </si>
  <si>
    <r>
      <t>11</t>
    </r>
    <r>
      <rPr>
        <sz val="10"/>
        <color indexed="8"/>
        <rFont val="Calibri"/>
        <family val="2"/>
        <scheme val="minor"/>
      </rPr>
      <t xml:space="preserve"> The FY 2012 rule is a joint rule with OCC and the Federal Reserve System.</t>
    </r>
  </si>
  <si>
    <r>
      <t>12</t>
    </r>
    <r>
      <rPr>
        <sz val="10"/>
        <color indexed="8"/>
        <rFont val="Calibri"/>
        <family val="2"/>
        <scheme val="minor"/>
      </rPr>
      <t xml:space="preserve"> Three of the FY 2014 rules are joint rules with CFTC, OCC, Federal Reserve System and SEC.</t>
    </r>
  </si>
  <si>
    <r>
      <t>13</t>
    </r>
    <r>
      <rPr>
        <sz val="10"/>
        <color indexed="8"/>
        <rFont val="Calibri"/>
        <family val="2"/>
        <scheme val="minor"/>
      </rPr>
      <t xml:space="preserve"> One FY 2015 rule is a joint rule with OCC, Federal Reserve System, Farm Credit Administration and NCUA.  The other FY 2015 rule is a joint rule with OCC, Federal Reserve System, Federal Housing Finance Agency, SEC and HUD.</t>
    </r>
  </si>
  <si>
    <r>
      <t>14</t>
    </r>
    <r>
      <rPr>
        <sz val="10"/>
        <color indexed="8"/>
        <rFont val="Calibri"/>
        <family val="2"/>
        <scheme val="minor"/>
      </rPr>
      <t xml:space="preserve"> Two of the FY 2016 rules are joint rules with OCC, Federal Reserve System, Farm Credit Administration, and Federal Housing Finance Agency.</t>
    </r>
  </si>
  <si>
    <r>
      <t>15</t>
    </r>
    <r>
      <rPr>
        <sz val="10"/>
        <color indexed="8"/>
        <rFont val="Calibri"/>
        <family val="2"/>
        <scheme val="minor"/>
      </rPr>
      <t xml:space="preserve"> The FY 2014 rule with some information on benefits or costs is a joint rule with OCC and Federal Reserve System.</t>
    </r>
  </si>
  <si>
    <r>
      <t xml:space="preserve">Farm Credit Administration </t>
    </r>
    <r>
      <rPr>
        <vertAlign val="superscript"/>
        <sz val="11"/>
        <color theme="1"/>
        <rFont val="Calibri"/>
        <family val="2"/>
        <scheme val="minor"/>
      </rPr>
      <t>9 10</t>
    </r>
  </si>
  <si>
    <r>
      <t xml:space="preserve">Department of Treasury, Office of the Comptroller of the Currency (OCC) </t>
    </r>
    <r>
      <rPr>
        <vertAlign val="superscript"/>
        <sz val="11"/>
        <color theme="1"/>
        <rFont val="Calibri"/>
        <family val="2"/>
        <scheme val="minor"/>
      </rPr>
      <t>4 5 6 7 8</t>
    </r>
  </si>
  <si>
    <r>
      <t xml:space="preserve">Federal Deposit Insurance Corporation (FDIC) </t>
    </r>
    <r>
      <rPr>
        <vertAlign val="superscript"/>
        <sz val="11"/>
        <color theme="1"/>
        <rFont val="Calibri"/>
        <family val="2"/>
        <scheme val="minor"/>
      </rPr>
      <t>11 12 13 14 15 16</t>
    </r>
  </si>
  <si>
    <r>
      <t xml:space="preserve">Federal Reserve System </t>
    </r>
    <r>
      <rPr>
        <vertAlign val="superscript"/>
        <sz val="11"/>
        <color theme="1"/>
        <rFont val="Calibri"/>
        <family val="2"/>
        <scheme val="minor"/>
      </rPr>
      <t>21 22 23 24 25 26 27</t>
    </r>
  </si>
  <si>
    <r>
      <t>8</t>
    </r>
    <r>
      <rPr>
        <sz val="10"/>
        <color indexed="8"/>
        <rFont val="Calibri"/>
        <family val="2"/>
        <scheme val="minor"/>
      </rPr>
      <t xml:space="preserve"> The FY 2018 rule is a joint rule with FDIC and the Federal Reserve System.</t>
    </r>
  </si>
  <si>
    <r>
      <t>16</t>
    </r>
    <r>
      <rPr>
        <sz val="10"/>
        <color indexed="8"/>
        <rFont val="Calibri"/>
        <family val="2"/>
        <scheme val="minor"/>
      </rPr>
      <t xml:space="preserve"> The FY 2018 rule is a joint rule with OCC and the Federal Reserve System.</t>
    </r>
  </si>
  <si>
    <r>
      <t>27</t>
    </r>
    <r>
      <rPr>
        <sz val="10"/>
        <color indexed="8"/>
        <rFont val="Calibri"/>
        <family val="2"/>
        <scheme val="minor"/>
      </rPr>
      <t xml:space="preserve"> The FY 2018 rule is a joint rule with OCC and FDIC.</t>
    </r>
  </si>
  <si>
    <t>Setting and Adjusting Patent Fees During Fiscal Year 2017 *</t>
  </si>
  <si>
    <t>Summary of Agency Estimates for Major Final Rules, October 1, 2017 - September 30, 2018, as of Date OMB Concluded Review</t>
  </si>
  <si>
    <t>https://www.regulations.gov/document?D=PTO-P-2015-0056-0014</t>
  </si>
  <si>
    <t>Table 1-6(a): Major Rules with Estimates of Both Annual Benefits and Costs, October 1, 2017 - September 30, 2018 (millions of 2001 or 2017 dollars)</t>
  </si>
  <si>
    <t>Table 1-6(b): Major Rules with Estimates of Annual Costs, October 1, 2017 - September 30, 2018 (millions of 2001 or 2017 dollars)</t>
  </si>
  <si>
    <t>Table 1-6(c): Major Rules with Estimates of Annual Benefits, October 1, 2017 - September 30, 2018 (millions of 2001 or 2017 dollars)</t>
  </si>
  <si>
    <t>Table 1-6(a):  Major Rules with Estimates of Both Annual Benefits and Costs, October 1, 2017 - September 30, 2018 (millions of 2001 or 2017 dollars)</t>
  </si>
  <si>
    <t>Table 1-6(c):  Major Rules with Estimates of Annual Benefits, October 1, 2017 - September 30, 2018 (millions of 2001 or 2017 dollars)</t>
  </si>
  <si>
    <t>Table 1-6(d): Major Rules without Estimates of Annual Benefits or Costs, October 1, 2017 - September 30, 2018</t>
  </si>
  <si>
    <t>* PTO is entirely funded by fees, rather than the general Treasury.</t>
  </si>
  <si>
    <t xml:space="preserve">Transfers are from patent applicants and owners to the federal government.  * PTO is entirely funded by fees, rather than the general Treasury.
</t>
  </si>
  <si>
    <t>Table 1-10</t>
  </si>
  <si>
    <t>Table 1-10: Major Rules Issued by Historically Independent Regulatory Agencies, October 1, 2017 - September 30, 2018</t>
  </si>
  <si>
    <t>Rule</t>
  </si>
  <si>
    <t>Information on Benefits or Costs</t>
  </si>
  <si>
    <t>Monetized Benefits</t>
  </si>
  <si>
    <t>Monetized Costs</t>
  </si>
  <si>
    <t>Bureau of Consumer Financial Protection</t>
  </si>
  <si>
    <t>Payday, Vehicle Title, and Certain High-Cost Installment Loans (82 FR 54,472)</t>
  </si>
  <si>
    <t>Yes</t>
  </si>
  <si>
    <t>No</t>
  </si>
  <si>
    <t>Department of Treasury, Office of the Comptroller of the Currency; Federal Reserve System; Federal Deposit Insurance Corporation</t>
  </si>
  <si>
    <t>Regulatory Capital Rules: Retention of Certain Existing Transition Provisions for Banking Organizations That Are Not Subject to the Advanced Approaches Capital Rules (82 FR 55,309)</t>
  </si>
  <si>
    <t>Federal Communications Commission</t>
  </si>
  <si>
    <t>Accelerating Wireless Broadband Deployment by Removing Barriers to Infrastructure Investment (83 FR 19,440)</t>
  </si>
  <si>
    <t>Restoring Internet Freedom (83 FR 7,852)</t>
  </si>
  <si>
    <t>Federal Deposit Insurance Corporation</t>
  </si>
  <si>
    <t>Restrictions on Qualified Financial Contracts of Certain FDIC-Supervised Institutions; Revisions to the Definition of Qualifying Master Netting Agreement and Related Definitions (82 FR 50,228)</t>
  </si>
  <si>
    <t>Federal Reserve System</t>
  </si>
  <si>
    <t>Single-Counterpart Credit Limits for Bank Holding Companies and Foreign Banking Organizations (83 FR 38,460)</t>
  </si>
  <si>
    <t>Nuclear Regulatory Commission</t>
  </si>
  <si>
    <t>Revision of Fee Schedules; Fee Recovery for Fiscal Year 2018 (83 FR 29,622)</t>
  </si>
  <si>
    <t>Inflation Adjustments to the Price-Anderson Act Financial Protection Regulations (83 FR 48,202)</t>
  </si>
  <si>
    <t>Securities and Exchange Commission</t>
  </si>
  <si>
    <t>Optional Internet Availability of Investment Company Shareholder Reports (83 FR 29,158)</t>
  </si>
  <si>
    <t>Regulation of NMS Stock Alternative Trading Systems (83 FR 38,768)</t>
  </si>
  <si>
    <t>Smaller Reporting Company Definition (83 FR 31,992)</t>
  </si>
  <si>
    <r>
      <t xml:space="preserve">This workbook is a component of the </t>
    </r>
    <r>
      <rPr>
        <b/>
        <sz val="11"/>
        <color indexed="8"/>
        <rFont val="Calibri"/>
        <family val="2"/>
        <scheme val="minor"/>
      </rPr>
      <t>2019 Report to Congress on the Benefits and Costs of Federal Regulations and Agency Compliance with the Unfunded Mandates Reform Act</t>
    </r>
    <r>
      <rPr>
        <sz val="11"/>
        <color indexed="8"/>
        <rFont val="Calibri"/>
        <family val="2"/>
        <scheme val="minor"/>
      </rPr>
      <t xml:space="preserve">, available at </t>
    </r>
    <r>
      <rPr>
        <u/>
        <sz val="11"/>
        <color indexed="8"/>
        <rFont val="Calibri"/>
        <family val="2"/>
        <scheme val="minor"/>
      </rPr>
      <t>www.whitehouse.gov/omb/information-regulatory-affairs/reports/</t>
    </r>
    <r>
      <rPr>
        <sz val="11"/>
        <color indexed="8"/>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</si>
</sst>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0.0"/>
  </numFmts>
  <fonts count="23" x14ac:knownFonts="1">
    <font>
      <sz val="10"/>
      <color indexed="8"/>
      <name val="Arial"/>
      <family val="2"/>
    </font>
    <font>
      <sz val="11"/>
      <color theme="1"/>
      <name val="Calibri"/>
      <family val="2"/>
      <scheme val="minor"/>
    </font>
    <font>
      <sz val="11"/>
      <color theme="1"/>
      <name val="Calibri"/>
      <family val="2"/>
      <scheme val="minor"/>
    </font>
    <font>
      <sz val="10"/>
      <color indexed="8"/>
      <name val="Calibri"/>
      <family val="2"/>
      <scheme val="minor"/>
    </font>
    <font>
      <b/>
      <sz val="11"/>
      <color rgb="FF000000"/>
      <name val="Calibri"/>
      <family val="2"/>
      <scheme val="minor"/>
    </font>
    <font>
      <sz val="11"/>
      <color indexed="8"/>
      <name val="Calibri"/>
      <family val="2"/>
      <scheme val="minor"/>
    </font>
    <font>
      <b/>
      <sz val="11"/>
      <color indexed="8"/>
      <name val="Calibri"/>
      <family val="2"/>
      <scheme val="minor"/>
    </font>
    <font>
      <sz val="11"/>
      <name val="Calibri"/>
      <family val="2"/>
      <scheme val="minor"/>
    </font>
    <font>
      <sz val="11"/>
      <color theme="0" tint="-0.499984740745262"/>
      <name val="Calibri"/>
      <family val="2"/>
      <scheme val="minor"/>
    </font>
    <font>
      <sz val="10"/>
      <color theme="0" tint="-0.499984740745262"/>
      <name val="Arial"/>
      <family val="2"/>
    </font>
    <font>
      <b/>
      <sz val="11"/>
      <name val="Calibri"/>
      <family val="2"/>
      <scheme val="minor"/>
    </font>
    <font>
      <sz val="10"/>
      <color indexed="8"/>
      <name val="Arial"/>
      <family val="2"/>
    </font>
    <font>
      <sz val="11"/>
      <color rgb="FF000000"/>
      <name val="Calibri"/>
      <family val="2"/>
      <scheme val="minor"/>
    </font>
    <font>
      <u/>
      <sz val="11"/>
      <color indexed="8"/>
      <name val="Calibri"/>
      <family val="2"/>
      <scheme val="minor"/>
    </font>
    <font>
      <b/>
      <sz val="10"/>
      <color indexed="8"/>
      <name val="Calibri"/>
      <family val="2"/>
      <scheme val="minor"/>
    </font>
    <font>
      <vertAlign val="superscript"/>
      <sz val="11"/>
      <color indexed="8"/>
      <name val="Calibri"/>
      <family val="2"/>
      <scheme val="minor"/>
    </font>
    <font>
      <vertAlign val="superscript"/>
      <sz val="10"/>
      <color indexed="8"/>
      <name val="Calibri"/>
      <family val="2"/>
      <scheme val="minor"/>
    </font>
    <font>
      <vertAlign val="superscript"/>
      <sz val="11"/>
      <color theme="1"/>
      <name val="Calibri"/>
      <family val="2"/>
      <scheme val="minor"/>
    </font>
    <font>
      <b/>
      <i/>
      <sz val="11"/>
      <color theme="1"/>
      <name val="Calibri"/>
      <family val="2"/>
      <scheme val="minor"/>
    </font>
    <font>
      <u/>
      <sz val="11"/>
      <color theme="10"/>
      <name val="Calibri"/>
      <family val="2"/>
      <scheme val="minor"/>
    </font>
    <font>
      <sz val="10"/>
      <color theme="0" tint="-0.499984740745262"/>
      <name val="Calibri"/>
      <family val="2"/>
      <scheme val="minor"/>
    </font>
    <font>
      <sz val="10"/>
      <name val="Calibri"/>
      <family val="2"/>
      <scheme val="minor"/>
    </font>
    <font>
      <b/>
      <i/>
      <sz val="10"/>
      <color rgb="FF7030A0"/>
      <name val="Calibri"/>
      <family val="2"/>
      <scheme val="minor"/>
    </font>
  </fonts>
  <fills count="7">
    <fill>
      <patternFill patternType="none"/>
    </fill>
    <fill>
      <patternFill patternType="gray125"/>
    </fill>
    <fill>
      <patternFill patternType="solid">
        <fgColor indexed="22"/>
        <bgColor indexed="9"/>
      </patternFill>
    </fill>
    <fill>
      <patternFill patternType="solid">
        <fgColor theme="0" tint="-0.249977111117893"/>
        <bgColor indexed="64"/>
      </patternFill>
    </fill>
    <fill>
      <patternFill patternType="solid">
        <fgColor rgb="FFFFFF00"/>
        <bgColor indexed="64"/>
      </patternFill>
    </fill>
    <fill>
      <patternFill patternType="solid">
        <fgColor theme="0" tint="-0.24994659260841701"/>
        <bgColor indexed="9"/>
      </patternFill>
    </fill>
    <fill>
      <patternFill patternType="solid">
        <fgColor theme="0" tint="-0.2499465926084170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
    <xf numFmtId="0" fontId="0" fillId="0" borderId="0"/>
    <xf numFmtId="0" fontId="5" fillId="0" borderId="0"/>
    <xf numFmtId="44" fontId="11" fillId="0" borderId="0" applyFont="0" applyFill="0" applyBorder="0" applyAlignment="0" applyProtection="0"/>
    <xf numFmtId="0" fontId="19" fillId="0" borderId="0" applyNumberFormat="0" applyFill="0" applyBorder="0" applyAlignment="0" applyProtection="0"/>
  </cellStyleXfs>
  <cellXfs count="85">
    <xf numFmtId="0" fontId="0" fillId="0" borderId="0" xfId="0"/>
    <xf numFmtId="0" fontId="0" fillId="0" borderId="0" xfId="0" applyAlignment="1">
      <alignment wrapText="1"/>
    </xf>
    <xf numFmtId="0" fontId="3" fillId="2" borderId="0" xfId="0" applyFont="1" applyFill="1" applyAlignment="1">
      <alignment vertical="center" wrapText="1"/>
    </xf>
    <xf numFmtId="0" fontId="0" fillId="0" borderId="0" xfId="0" applyAlignment="1">
      <alignment vertical="center"/>
    </xf>
    <xf numFmtId="0" fontId="3" fillId="2" borderId="0" xfId="0" applyFont="1" applyFill="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xf>
    <xf numFmtId="0" fontId="0" fillId="0" borderId="0" xfId="0" applyFill="1"/>
    <xf numFmtId="0" fontId="3" fillId="0" borderId="0" xfId="0" applyFont="1" applyAlignment="1">
      <alignment horizontal="center" vertical="center" wrapText="1"/>
    </xf>
    <xf numFmtId="0" fontId="0" fillId="0" borderId="0" xfId="0" applyFill="1" applyAlignment="1">
      <alignment horizontal="center" vertical="center"/>
    </xf>
    <xf numFmtId="0" fontId="4" fillId="0" borderId="0" xfId="0" applyFont="1" applyAlignment="1">
      <alignment horizontal="left"/>
    </xf>
    <xf numFmtId="0" fontId="6" fillId="0" borderId="0" xfId="1" applyFont="1"/>
    <xf numFmtId="0" fontId="5" fillId="0" borderId="0" xfId="1"/>
    <xf numFmtId="0" fontId="8" fillId="0" borderId="0" xfId="1" applyFont="1"/>
    <xf numFmtId="0" fontId="9" fillId="0" borderId="0" xfId="0" applyFont="1"/>
    <xf numFmtId="0" fontId="5" fillId="0" borderId="0" xfId="0" applyFont="1"/>
    <xf numFmtId="0" fontId="6" fillId="0" borderId="0" xfId="0" applyFont="1"/>
    <xf numFmtId="0" fontId="12" fillId="0" borderId="1" xfId="0" applyFont="1" applyBorder="1" applyAlignment="1">
      <alignment vertical="center" wrapText="1"/>
    </xf>
    <xf numFmtId="0" fontId="7" fillId="0" borderId="1" xfId="1" applyFont="1" applyBorder="1" applyAlignment="1">
      <alignment horizontal="center"/>
    </xf>
    <xf numFmtId="0" fontId="6" fillId="0" borderId="1" xfId="1" applyFont="1" applyBorder="1"/>
    <xf numFmtId="1" fontId="10" fillId="0" borderId="1" xfId="1" applyNumberFormat="1" applyFont="1" applyBorder="1" applyAlignment="1">
      <alignment horizontal="center"/>
    </xf>
    <xf numFmtId="0" fontId="7" fillId="0" borderId="1" xfId="1" applyFont="1" applyBorder="1" applyAlignment="1">
      <alignment horizontal="center" wrapText="1"/>
    </xf>
    <xf numFmtId="0" fontId="5" fillId="0" borderId="1" xfId="0" applyFont="1" applyBorder="1"/>
    <xf numFmtId="0" fontId="5" fillId="0" borderId="1" xfId="0" applyFont="1" applyBorder="1" applyAlignment="1">
      <alignment vertical="center"/>
    </xf>
    <xf numFmtId="0" fontId="5" fillId="0" borderId="0" xfId="0" applyFont="1" applyAlignment="1">
      <alignment vertical="center"/>
    </xf>
    <xf numFmtId="0" fontId="5" fillId="0" borderId="1" xfId="0" applyFont="1" applyBorder="1" applyAlignment="1">
      <alignment horizontal="center" vertical="center" wrapText="1"/>
    </xf>
    <xf numFmtId="0" fontId="5" fillId="0" borderId="0" xfId="0" applyFont="1" applyFill="1"/>
    <xf numFmtId="0" fontId="5" fillId="0" borderId="0" xfId="0" applyFont="1" applyAlignment="1">
      <alignment horizontal="center" vertical="top"/>
    </xf>
    <xf numFmtId="164" fontId="5" fillId="0" borderId="0" xfId="0" applyNumberFormat="1" applyFont="1" applyAlignment="1">
      <alignment horizontal="center" vertical="center"/>
    </xf>
    <xf numFmtId="0" fontId="13" fillId="0" borderId="0" xfId="0" applyFont="1"/>
    <xf numFmtId="0" fontId="5" fillId="0" borderId="1" xfId="0" applyFont="1" applyBorder="1" applyAlignment="1">
      <alignment horizontal="center" vertical="center"/>
    </xf>
    <xf numFmtId="0" fontId="2" fillId="0" borderId="1" xfId="0" applyFont="1" applyBorder="1" applyAlignment="1">
      <alignment vertical="center"/>
    </xf>
    <xf numFmtId="0" fontId="16" fillId="0" borderId="0" xfId="0" applyFont="1" applyAlignment="1">
      <alignment vertical="center"/>
    </xf>
    <xf numFmtId="0" fontId="16" fillId="0" borderId="0" xfId="0" applyFont="1"/>
    <xf numFmtId="0" fontId="18" fillId="0" borderId="1" xfId="0" applyFont="1" applyBorder="1" applyAlignment="1">
      <alignment horizontal="left" vertical="center"/>
    </xf>
    <xf numFmtId="0" fontId="18" fillId="0" borderId="1" xfId="0" applyFont="1" applyBorder="1" applyAlignment="1">
      <alignment vertical="center"/>
    </xf>
    <xf numFmtId="0" fontId="7" fillId="0" borderId="1" xfId="1" applyFont="1" applyBorder="1" applyAlignment="1">
      <alignment horizontal="center"/>
    </xf>
    <xf numFmtId="0" fontId="14" fillId="0" borderId="0" xfId="0" applyFont="1" applyFill="1" applyAlignment="1">
      <alignment vertical="center"/>
    </xf>
    <xf numFmtId="0" fontId="3" fillId="0" borderId="3" xfId="0" applyFont="1" applyFill="1" applyBorder="1" applyAlignment="1">
      <alignment vertical="center" wrapText="1"/>
    </xf>
    <xf numFmtId="0" fontId="3" fillId="5" borderId="3" xfId="0" applyFont="1" applyFill="1" applyBorder="1" applyAlignment="1">
      <alignment vertical="center" wrapText="1"/>
    </xf>
    <xf numFmtId="0" fontId="3" fillId="6" borderId="3" xfId="0" applyFont="1" applyFill="1" applyBorder="1" applyAlignment="1">
      <alignment vertical="center" wrapText="1"/>
    </xf>
    <xf numFmtId="0" fontId="3" fillId="4" borderId="3" xfId="0" applyFont="1" applyFill="1" applyBorder="1" applyAlignment="1">
      <alignment vertical="center" wrapText="1"/>
    </xf>
    <xf numFmtId="0" fontId="8" fillId="0" borderId="0" xfId="0" applyFont="1"/>
    <xf numFmtId="0" fontId="20" fillId="0" borderId="0" xfId="0" applyFont="1" applyAlignment="1">
      <alignment horizontal="center" vertical="center"/>
    </xf>
    <xf numFmtId="0" fontId="9" fillId="0" borderId="0" xfId="0" applyFont="1" applyAlignment="1">
      <alignment horizontal="center" vertical="center"/>
    </xf>
    <xf numFmtId="0" fontId="20"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Alignment="1">
      <alignment vertical="center"/>
    </xf>
    <xf numFmtId="0" fontId="0" fillId="0" borderId="0" xfId="0" applyFont="1" applyAlignment="1">
      <alignment vertical="center" wrapText="1"/>
    </xf>
    <xf numFmtId="3" fontId="3" fillId="0" borderId="0" xfId="0" applyNumberFormat="1" applyFont="1" applyAlignment="1">
      <alignment horizontal="center" vertical="center" wrapText="1"/>
    </xf>
    <xf numFmtId="0" fontId="3" fillId="0" borderId="0" xfId="0" applyFont="1" applyFill="1" applyAlignment="1">
      <alignment horizontal="center" vertical="center" wrapText="1"/>
    </xf>
    <xf numFmtId="3" fontId="3" fillId="0" borderId="0" xfId="0" applyNumberFormat="1" applyFont="1" applyFill="1" applyAlignment="1">
      <alignment horizontal="center" vertical="center" wrapText="1"/>
    </xf>
    <xf numFmtId="0" fontId="7" fillId="0" borderId="1" xfId="0" applyFont="1" applyBorder="1"/>
    <xf numFmtId="1" fontId="7" fillId="0" borderId="1" xfId="0" applyNumberFormat="1" applyFont="1" applyBorder="1" applyAlignment="1">
      <alignment horizontal="center"/>
    </xf>
    <xf numFmtId="0" fontId="7" fillId="0" borderId="1" xfId="0" applyFont="1" applyBorder="1" applyAlignment="1">
      <alignment vertical="center"/>
    </xf>
    <xf numFmtId="1" fontId="7" fillId="0" borderId="1" xfId="0" applyNumberFormat="1" applyFont="1" applyBorder="1" applyAlignment="1">
      <alignment horizontal="center" vertical="center"/>
    </xf>
    <xf numFmtId="0" fontId="7" fillId="0" borderId="1" xfId="0" applyFont="1" applyBorder="1" applyAlignment="1">
      <alignment vertical="center" wrapText="1"/>
    </xf>
    <xf numFmtId="0" fontId="7" fillId="0" borderId="0" xfId="0" applyFont="1" applyAlignment="1">
      <alignment vertical="center"/>
    </xf>
    <xf numFmtId="165" fontId="7" fillId="0" borderId="1" xfId="2" applyNumberFormat="1" applyFont="1" applyBorder="1" applyAlignment="1">
      <alignment horizontal="center"/>
    </xf>
    <xf numFmtId="165" fontId="10" fillId="0" borderId="1" xfId="2" applyNumberFormat="1" applyFont="1" applyBorder="1" applyAlignment="1">
      <alignment horizontal="center"/>
    </xf>
    <xf numFmtId="0" fontId="21" fillId="0" borderId="0" xfId="0" applyFont="1" applyFill="1" applyAlignment="1">
      <alignment horizontal="center" vertical="center"/>
    </xf>
    <xf numFmtId="0" fontId="21" fillId="3" borderId="0" xfId="0" applyFont="1" applyFill="1" applyAlignment="1">
      <alignment horizontal="center" vertical="center" wrapText="1"/>
    </xf>
    <xf numFmtId="0" fontId="21" fillId="0" borderId="0" xfId="0" applyFont="1" applyAlignment="1">
      <alignment horizontal="center" vertical="center"/>
    </xf>
    <xf numFmtId="0" fontId="3" fillId="0" borderId="0" xfId="0" applyNumberFormat="1" applyFont="1" applyAlignment="1">
      <alignment horizontal="center" vertical="center" wrapText="1"/>
    </xf>
    <xf numFmtId="0" fontId="3" fillId="0" borderId="0" xfId="0" applyNumberFormat="1" applyFont="1" applyFill="1" applyAlignment="1">
      <alignment horizontal="center" vertical="center" wrapText="1"/>
    </xf>
    <xf numFmtId="0" fontId="21" fillId="0" borderId="3" xfId="3" applyFont="1" applyFill="1" applyBorder="1" applyAlignment="1">
      <alignment vertical="center" wrapText="1"/>
    </xf>
    <xf numFmtId="0" fontId="21" fillId="0" borderId="3" xfId="0" applyFont="1" applyFill="1" applyBorder="1" applyAlignment="1">
      <alignment vertical="center" wrapText="1"/>
    </xf>
    <xf numFmtId="0" fontId="21" fillId="0" borderId="0" xfId="3" applyFont="1" applyAlignment="1">
      <alignment vertical="center"/>
    </xf>
    <xf numFmtId="0" fontId="22" fillId="0" borderId="3" xfId="3" applyFont="1" applyFill="1" applyBorder="1" applyAlignment="1">
      <alignment vertical="center" wrapText="1"/>
    </xf>
    <xf numFmtId="0" fontId="3" fillId="0" borderId="0" xfId="0" applyFont="1" applyAlignment="1">
      <alignment vertical="center"/>
    </xf>
    <xf numFmtId="0" fontId="1" fillId="0" borderId="1" xfId="0" applyFont="1" applyBorder="1" applyAlignment="1">
      <alignment vertical="center"/>
    </xf>
    <xf numFmtId="0" fontId="6" fillId="0" borderId="1" xfId="0" applyFont="1" applyBorder="1" applyAlignment="1">
      <alignment horizontal="center" vertical="center"/>
    </xf>
    <xf numFmtId="0" fontId="7" fillId="0" borderId="1" xfId="1" applyFont="1" applyBorder="1" applyAlignment="1">
      <alignment horizontal="center"/>
    </xf>
    <xf numFmtId="165" fontId="5" fillId="0" borderId="1" xfId="1" applyNumberFormat="1" applyBorder="1" applyAlignment="1">
      <alignment horizontal="center"/>
    </xf>
    <xf numFmtId="1" fontId="7" fillId="0" borderId="1" xfId="1" applyNumberFormat="1" applyFont="1" applyBorder="1" applyAlignment="1">
      <alignment horizontal="center"/>
    </xf>
    <xf numFmtId="0" fontId="5" fillId="0" borderId="1" xfId="0" applyFont="1" applyBorder="1" applyAlignment="1">
      <alignment horizontal="center"/>
    </xf>
    <xf numFmtId="0" fontId="7" fillId="0" borderId="2" xfId="1" applyFont="1" applyBorder="1" applyAlignment="1">
      <alignment horizontal="center"/>
    </xf>
    <xf numFmtId="165" fontId="5" fillId="0" borderId="2" xfId="1" applyNumberFormat="1" applyBorder="1" applyAlignment="1">
      <alignment horizontal="center"/>
    </xf>
    <xf numFmtId="0" fontId="5" fillId="0" borderId="2" xfId="0" applyFont="1" applyBorder="1" applyAlignment="1">
      <alignment horizontal="center"/>
    </xf>
  </cellXfs>
  <cellStyles count="4">
    <cellStyle name="Currency" xfId="2" builtinId="4"/>
    <cellStyle name="Hyperlink" xfId="3" builtinId="8"/>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po.gov/fdsys/pkg/FR-2017-05-26/pdf/2017-10869.pdf" TargetMode="External"/><Relationship Id="rId2" Type="http://schemas.openxmlformats.org/officeDocument/2006/relationships/hyperlink" Target="https://www.gpo.gov/fdsys/pkg/FR-2017-05-24/pdf/2017-10256.pdf" TargetMode="External"/><Relationship Id="rId1" Type="http://schemas.openxmlformats.org/officeDocument/2006/relationships/hyperlink" Target="https://www.gpo.gov/fdsys/pkg/FR-2017-07-07/pdf/2017-12126.pdf" TargetMode="External"/><Relationship Id="rId5" Type="http://schemas.openxmlformats.org/officeDocument/2006/relationships/printerSettings" Target="../printerSettings/printerSettings9.bin"/><Relationship Id="rId4" Type="http://schemas.openxmlformats.org/officeDocument/2006/relationships/hyperlink" Target="https://www.gpo.gov/fdsys/pkg/FR-2017-05-26/pdf/2017-1086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3"/>
  <sheetViews>
    <sheetView tabSelected="1" workbookViewId="0">
      <selection activeCell="A18" sqref="A18"/>
    </sheetView>
  </sheetViews>
  <sheetFormatPr defaultColWidth="9.08984375" defaultRowHeight="14.5" x14ac:dyDescent="0.35"/>
  <cols>
    <col min="1" max="1" width="29.81640625" style="18" customWidth="1"/>
    <col min="2" max="16384" width="9.08984375" style="18"/>
  </cols>
  <sheetData>
    <row r="1" spans="1:2" x14ac:dyDescent="0.35">
      <c r="A1" s="18" t="s">
        <v>384</v>
      </c>
    </row>
    <row r="3" spans="1:2" x14ac:dyDescent="0.35">
      <c r="A3" s="32" t="s">
        <v>91</v>
      </c>
      <c r="B3" s="32" t="s">
        <v>92</v>
      </c>
    </row>
    <row r="4" spans="1:2" x14ac:dyDescent="0.35">
      <c r="A4" s="18" t="s">
        <v>93</v>
      </c>
      <c r="B4" s="18" t="s">
        <v>123</v>
      </c>
    </row>
    <row r="5" spans="1:2" x14ac:dyDescent="0.35">
      <c r="A5" s="18" t="s">
        <v>94</v>
      </c>
      <c r="B5" s="18" t="s">
        <v>350</v>
      </c>
    </row>
    <row r="6" spans="1:2" x14ac:dyDescent="0.35">
      <c r="A6" s="18" t="s">
        <v>95</v>
      </c>
      <c r="B6" s="18" t="s">
        <v>351</v>
      </c>
    </row>
    <row r="7" spans="1:2" x14ac:dyDescent="0.35">
      <c r="A7" s="18" t="s">
        <v>96</v>
      </c>
      <c r="B7" s="18" t="s">
        <v>352</v>
      </c>
    </row>
    <row r="8" spans="1:2" x14ac:dyDescent="0.35">
      <c r="A8" s="18" t="s">
        <v>97</v>
      </c>
      <c r="B8" s="18" t="s">
        <v>355</v>
      </c>
    </row>
    <row r="9" spans="1:2" x14ac:dyDescent="0.35">
      <c r="A9" s="18" t="s">
        <v>98</v>
      </c>
      <c r="B9" s="18" t="s">
        <v>120</v>
      </c>
    </row>
    <row r="10" spans="1:2" x14ac:dyDescent="0.35">
      <c r="A10" s="18" t="s">
        <v>358</v>
      </c>
      <c r="B10" s="18" t="s">
        <v>359</v>
      </c>
    </row>
    <row r="11" spans="1:2" x14ac:dyDescent="0.35">
      <c r="A11" s="18" t="s">
        <v>99</v>
      </c>
      <c r="B11" s="18" t="s">
        <v>348</v>
      </c>
    </row>
    <row r="12" spans="1:2" x14ac:dyDescent="0.35">
      <c r="A12" s="18" t="s">
        <v>100</v>
      </c>
      <c r="B12" s="18" t="s">
        <v>101</v>
      </c>
    </row>
    <row r="13" spans="1:2" x14ac:dyDescent="0.35">
      <c r="A13" s="18" t="s">
        <v>116</v>
      </c>
      <c r="B13" s="18" t="s">
        <v>124</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1"/>
  <sheetViews>
    <sheetView workbookViewId="0">
      <selection activeCell="B21" sqref="A1:B21"/>
    </sheetView>
  </sheetViews>
  <sheetFormatPr defaultRowHeight="12.5" x14ac:dyDescent="0.25"/>
  <sheetData>
    <row r="1" spans="1:3" ht="14.5" x14ac:dyDescent="0.35">
      <c r="A1" s="13" t="s">
        <v>125</v>
      </c>
      <c r="B1" s="18"/>
      <c r="C1" s="18"/>
    </row>
    <row r="2" spans="1:3" ht="14.5" x14ac:dyDescent="0.35">
      <c r="A2" s="30">
        <v>2001</v>
      </c>
      <c r="B2" s="31">
        <v>79.790000000000006</v>
      </c>
      <c r="C2" s="18"/>
    </row>
    <row r="3" spans="1:3" ht="14.5" x14ac:dyDescent="0.35">
      <c r="A3" s="30">
        <v>2002</v>
      </c>
      <c r="B3" s="31">
        <v>81.052000000000007</v>
      </c>
      <c r="C3" s="45"/>
    </row>
    <row r="4" spans="1:3" ht="14.5" x14ac:dyDescent="0.35">
      <c r="A4" s="30">
        <v>2003</v>
      </c>
      <c r="B4" s="31">
        <v>82.557000000000002</v>
      </c>
      <c r="C4" s="45"/>
    </row>
    <row r="5" spans="1:3" ht="14.5" x14ac:dyDescent="0.35">
      <c r="A5" s="30">
        <v>2004</v>
      </c>
      <c r="B5" s="31">
        <v>84.78</v>
      </c>
      <c r="C5" s="45"/>
    </row>
    <row r="6" spans="1:3" ht="14.5" x14ac:dyDescent="0.35">
      <c r="A6" s="30">
        <v>2005</v>
      </c>
      <c r="B6" s="31">
        <v>87.421000000000006</v>
      </c>
      <c r="C6" s="45"/>
    </row>
    <row r="7" spans="1:3" ht="14.5" x14ac:dyDescent="0.35">
      <c r="A7" s="30">
        <v>2006</v>
      </c>
      <c r="B7" s="31">
        <v>90.066000000000003</v>
      </c>
      <c r="C7" s="45"/>
    </row>
    <row r="8" spans="1:3" ht="14.5" x14ac:dyDescent="0.35">
      <c r="A8" s="30">
        <v>2007</v>
      </c>
      <c r="B8" s="31">
        <v>92.486000000000004</v>
      </c>
      <c r="C8" s="45"/>
    </row>
    <row r="9" spans="1:3" ht="14.5" x14ac:dyDescent="0.35">
      <c r="A9" s="30">
        <v>2008</v>
      </c>
      <c r="B9" s="31">
        <v>94.284999999999997</v>
      </c>
      <c r="C9" s="45"/>
    </row>
    <row r="10" spans="1:3" ht="14.5" x14ac:dyDescent="0.35">
      <c r="A10" s="30">
        <v>2009</v>
      </c>
      <c r="B10" s="31">
        <v>95.004000000000005</v>
      </c>
      <c r="C10" s="45"/>
    </row>
    <row r="11" spans="1:3" ht="14.5" x14ac:dyDescent="0.35">
      <c r="A11" s="30">
        <v>2010</v>
      </c>
      <c r="B11" s="31">
        <v>96.111000000000004</v>
      </c>
      <c r="C11" s="45"/>
    </row>
    <row r="12" spans="1:3" ht="14.5" x14ac:dyDescent="0.35">
      <c r="A12" s="30">
        <v>2011</v>
      </c>
      <c r="B12" s="31">
        <v>98.117999999999995</v>
      </c>
      <c r="C12" s="45"/>
    </row>
    <row r="13" spans="1:3" ht="14.5" x14ac:dyDescent="0.35">
      <c r="A13" s="30">
        <v>2012</v>
      </c>
      <c r="B13" s="31">
        <v>100</v>
      </c>
      <c r="C13" s="45"/>
    </row>
    <row r="14" spans="1:3" ht="14.5" x14ac:dyDescent="0.35">
      <c r="A14" s="30">
        <v>2013</v>
      </c>
      <c r="B14" s="31">
        <v>101.755</v>
      </c>
      <c r="C14" s="45"/>
    </row>
    <row r="15" spans="1:3" ht="14.5" x14ac:dyDescent="0.35">
      <c r="A15" s="30">
        <v>2014</v>
      </c>
      <c r="B15" s="31">
        <v>103.68</v>
      </c>
      <c r="C15" s="45"/>
    </row>
    <row r="16" spans="1:3" ht="14.5" x14ac:dyDescent="0.35">
      <c r="A16" s="30">
        <v>2015</v>
      </c>
      <c r="B16" s="31">
        <v>104.789</v>
      </c>
      <c r="C16" s="45"/>
    </row>
    <row r="17" spans="1:3" ht="14.5" x14ac:dyDescent="0.35">
      <c r="A17" s="30">
        <v>2016</v>
      </c>
      <c r="B17" s="31">
        <v>105.935</v>
      </c>
      <c r="C17" s="45"/>
    </row>
    <row r="18" spans="1:3" ht="14.5" x14ac:dyDescent="0.35">
      <c r="A18" s="30">
        <v>2017</v>
      </c>
      <c r="B18" s="31">
        <v>107.94799999999999</v>
      </c>
      <c r="C18" s="18"/>
    </row>
    <row r="19" spans="1:3" ht="14.5" x14ac:dyDescent="0.35">
      <c r="A19" s="30">
        <v>2018</v>
      </c>
      <c r="B19" s="31">
        <f>(B18/B17)*B18</f>
        <v>109.9992514655213</v>
      </c>
      <c r="C19" s="18"/>
    </row>
    <row r="20" spans="1:3" ht="14.5" x14ac:dyDescent="0.25">
      <c r="A20" s="30">
        <v>2019</v>
      </c>
      <c r="B20" s="31">
        <f t="shared" ref="B20:B21" si="0">(B19/B18)*B19</f>
        <v>112.08948125926364</v>
      </c>
    </row>
    <row r="21" spans="1:3" ht="14.5" x14ac:dyDescent="0.25">
      <c r="A21" s="30">
        <v>2020</v>
      </c>
      <c r="B21" s="31">
        <f t="shared" si="0"/>
        <v>114.21943005593043</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54"/>
  <sheetViews>
    <sheetView workbookViewId="0">
      <selection activeCell="A48" sqref="A48"/>
    </sheetView>
  </sheetViews>
  <sheetFormatPr defaultColWidth="9.08984375" defaultRowHeight="14.5" x14ac:dyDescent="0.35"/>
  <cols>
    <col min="1" max="1" width="71.36328125" style="18" customWidth="1"/>
    <col min="2" max="16384" width="9.08984375" style="18"/>
  </cols>
  <sheetData>
    <row r="1" spans="1:21" x14ac:dyDescent="0.35">
      <c r="A1" s="19" t="s">
        <v>118</v>
      </c>
    </row>
    <row r="3" spans="1:21" ht="16.5" x14ac:dyDescent="0.35">
      <c r="B3" s="81" t="s">
        <v>106</v>
      </c>
      <c r="C3" s="81"/>
      <c r="D3" s="81"/>
      <c r="E3" s="81"/>
      <c r="F3" s="81"/>
      <c r="G3" s="81"/>
      <c r="H3" s="81"/>
      <c r="I3" s="81"/>
      <c r="J3" s="81"/>
      <c r="K3" s="81"/>
      <c r="L3" s="81" t="s">
        <v>320</v>
      </c>
      <c r="M3" s="81"/>
      <c r="N3" s="81"/>
      <c r="O3" s="81"/>
      <c r="P3" s="81"/>
      <c r="Q3" s="81"/>
      <c r="R3" s="81"/>
      <c r="S3" s="81"/>
      <c r="T3" s="81"/>
      <c r="U3" s="81"/>
    </row>
    <row r="4" spans="1:21" x14ac:dyDescent="0.35">
      <c r="A4" s="37" t="s">
        <v>13</v>
      </c>
      <c r="B4" s="33">
        <v>2009</v>
      </c>
      <c r="C4" s="33">
        <v>2010</v>
      </c>
      <c r="D4" s="33">
        <v>2011</v>
      </c>
      <c r="E4" s="33">
        <v>2012</v>
      </c>
      <c r="F4" s="33">
        <v>2013</v>
      </c>
      <c r="G4" s="33">
        <v>2014</v>
      </c>
      <c r="H4" s="33">
        <v>2015</v>
      </c>
      <c r="I4" s="33">
        <v>2016</v>
      </c>
      <c r="J4" s="33">
        <v>2017</v>
      </c>
      <c r="K4" s="33">
        <v>2018</v>
      </c>
      <c r="L4" s="33">
        <v>2009</v>
      </c>
      <c r="M4" s="33">
        <v>2010</v>
      </c>
      <c r="N4" s="33">
        <v>2011</v>
      </c>
      <c r="O4" s="33">
        <v>2012</v>
      </c>
      <c r="P4" s="33">
        <v>2013</v>
      </c>
      <c r="Q4" s="33">
        <v>2014</v>
      </c>
      <c r="R4" s="33">
        <v>2015</v>
      </c>
      <c r="S4" s="33">
        <v>2016</v>
      </c>
      <c r="T4" s="33">
        <v>2017</v>
      </c>
      <c r="U4" s="33">
        <v>2018</v>
      </c>
    </row>
    <row r="5" spans="1:21" x14ac:dyDescent="0.35">
      <c r="A5" s="76" t="s">
        <v>310</v>
      </c>
      <c r="B5" s="33">
        <v>0</v>
      </c>
      <c r="C5" s="33">
        <v>0</v>
      </c>
      <c r="D5" s="33">
        <v>0</v>
      </c>
      <c r="E5" s="33">
        <v>2</v>
      </c>
      <c r="F5" s="33">
        <v>4</v>
      </c>
      <c r="G5" s="33">
        <v>1</v>
      </c>
      <c r="H5" s="33">
        <v>0</v>
      </c>
      <c r="I5" s="33">
        <v>1</v>
      </c>
      <c r="J5" s="33">
        <v>3</v>
      </c>
      <c r="K5" s="33">
        <v>1</v>
      </c>
      <c r="L5" s="33">
        <v>0</v>
      </c>
      <c r="M5" s="33">
        <v>0</v>
      </c>
      <c r="N5" s="33">
        <v>0</v>
      </c>
      <c r="O5" s="33">
        <v>2</v>
      </c>
      <c r="P5" s="33">
        <v>4</v>
      </c>
      <c r="Q5" s="33">
        <v>1</v>
      </c>
      <c r="R5" s="33">
        <v>0</v>
      </c>
      <c r="S5" s="33">
        <v>1</v>
      </c>
      <c r="T5" s="33">
        <v>3</v>
      </c>
      <c r="U5" s="33">
        <v>1</v>
      </c>
    </row>
    <row r="6" spans="1:21" ht="16.5" x14ac:dyDescent="0.35">
      <c r="A6" s="34" t="s">
        <v>109</v>
      </c>
      <c r="B6" s="33">
        <v>0</v>
      </c>
      <c r="C6" s="33">
        <v>0</v>
      </c>
      <c r="D6" s="33">
        <v>1</v>
      </c>
      <c r="E6" s="33">
        <v>13</v>
      </c>
      <c r="F6" s="33">
        <v>2</v>
      </c>
      <c r="G6" s="33">
        <v>4</v>
      </c>
      <c r="H6" s="33">
        <v>0</v>
      </c>
      <c r="I6" s="33">
        <v>2</v>
      </c>
      <c r="J6" s="33">
        <v>1</v>
      </c>
      <c r="K6" s="33">
        <v>0</v>
      </c>
      <c r="L6" s="33">
        <v>0</v>
      </c>
      <c r="M6" s="33">
        <v>0</v>
      </c>
      <c r="N6" s="33">
        <v>1</v>
      </c>
      <c r="O6" s="33">
        <v>9</v>
      </c>
      <c r="P6" s="33">
        <v>1</v>
      </c>
      <c r="Q6" s="33">
        <v>2</v>
      </c>
      <c r="R6" s="33">
        <v>0</v>
      </c>
      <c r="S6" s="33">
        <v>1</v>
      </c>
      <c r="T6" s="33">
        <v>0</v>
      </c>
      <c r="U6" s="33">
        <v>0</v>
      </c>
    </row>
    <row r="7" spans="1:21" x14ac:dyDescent="0.35">
      <c r="A7" s="34" t="s">
        <v>102</v>
      </c>
      <c r="B7" s="33">
        <v>0</v>
      </c>
      <c r="C7" s="33">
        <v>0</v>
      </c>
      <c r="D7" s="33">
        <v>1</v>
      </c>
      <c r="E7" s="33">
        <v>1</v>
      </c>
      <c r="F7" s="33">
        <v>0</v>
      </c>
      <c r="G7" s="33">
        <v>0</v>
      </c>
      <c r="H7" s="33">
        <v>0</v>
      </c>
      <c r="I7" s="33">
        <v>0</v>
      </c>
      <c r="J7" s="33">
        <v>0</v>
      </c>
      <c r="K7" s="33">
        <v>0</v>
      </c>
      <c r="L7" s="33">
        <v>0</v>
      </c>
      <c r="M7" s="33">
        <v>0</v>
      </c>
      <c r="N7" s="33">
        <v>0</v>
      </c>
      <c r="O7" s="33">
        <v>0</v>
      </c>
      <c r="P7" s="33">
        <v>0</v>
      </c>
      <c r="Q7" s="33">
        <v>0</v>
      </c>
      <c r="R7" s="33">
        <v>0</v>
      </c>
      <c r="S7" s="33">
        <v>0</v>
      </c>
      <c r="T7" s="33">
        <v>0</v>
      </c>
      <c r="U7" s="33">
        <v>0</v>
      </c>
    </row>
    <row r="8" spans="1:21" ht="16.5" x14ac:dyDescent="0.35">
      <c r="A8" s="76" t="s">
        <v>341</v>
      </c>
      <c r="B8" s="33">
        <v>0</v>
      </c>
      <c r="C8" s="33">
        <v>0</v>
      </c>
      <c r="D8" s="33">
        <v>0</v>
      </c>
      <c r="E8" s="33">
        <v>1</v>
      </c>
      <c r="F8" s="33">
        <v>0</v>
      </c>
      <c r="G8" s="33">
        <v>3</v>
      </c>
      <c r="H8" s="33">
        <v>2</v>
      </c>
      <c r="I8" s="33">
        <v>3</v>
      </c>
      <c r="J8" s="33">
        <v>1</v>
      </c>
      <c r="K8" s="33">
        <v>1</v>
      </c>
      <c r="L8" s="33">
        <v>0</v>
      </c>
      <c r="M8" s="33">
        <v>0</v>
      </c>
      <c r="N8" s="33">
        <v>0</v>
      </c>
      <c r="O8" s="33">
        <v>0</v>
      </c>
      <c r="P8" s="33">
        <v>0</v>
      </c>
      <c r="Q8" s="33">
        <v>1</v>
      </c>
      <c r="R8" s="33">
        <v>2</v>
      </c>
      <c r="S8" s="33">
        <v>3</v>
      </c>
      <c r="T8" s="33">
        <v>0</v>
      </c>
      <c r="U8" s="33">
        <v>1</v>
      </c>
    </row>
    <row r="9" spans="1:21" ht="16.5" x14ac:dyDescent="0.35">
      <c r="A9" s="76" t="s">
        <v>340</v>
      </c>
      <c r="B9" s="33">
        <v>0</v>
      </c>
      <c r="C9" s="33">
        <v>0</v>
      </c>
      <c r="D9" s="33">
        <v>0</v>
      </c>
      <c r="E9" s="33">
        <v>0</v>
      </c>
      <c r="F9" s="33">
        <v>0</v>
      </c>
      <c r="G9" s="33">
        <v>0</v>
      </c>
      <c r="H9" s="33">
        <v>1</v>
      </c>
      <c r="I9" s="33">
        <v>2</v>
      </c>
      <c r="J9" s="33">
        <v>0</v>
      </c>
      <c r="K9" s="33">
        <v>0</v>
      </c>
      <c r="L9" s="33">
        <v>0</v>
      </c>
      <c r="M9" s="33">
        <v>0</v>
      </c>
      <c r="N9" s="33">
        <v>0</v>
      </c>
      <c r="O9" s="33">
        <v>0</v>
      </c>
      <c r="P9" s="33">
        <v>0</v>
      </c>
      <c r="Q9" s="33">
        <v>0</v>
      </c>
      <c r="R9" s="33">
        <v>0</v>
      </c>
      <c r="S9" s="33">
        <v>2</v>
      </c>
      <c r="T9" s="33">
        <v>0</v>
      </c>
      <c r="U9" s="33">
        <v>0</v>
      </c>
    </row>
    <row r="10" spans="1:21" x14ac:dyDescent="0.35">
      <c r="A10" s="34" t="s">
        <v>103</v>
      </c>
      <c r="B10" s="33">
        <v>0</v>
      </c>
      <c r="C10" s="33">
        <v>0</v>
      </c>
      <c r="D10" s="33">
        <v>0</v>
      </c>
      <c r="E10" s="33">
        <v>0</v>
      </c>
      <c r="F10" s="33">
        <v>1</v>
      </c>
      <c r="G10" s="33">
        <v>1</v>
      </c>
      <c r="H10" s="33">
        <v>1</v>
      </c>
      <c r="I10" s="33">
        <v>0</v>
      </c>
      <c r="J10" s="33">
        <v>0</v>
      </c>
      <c r="K10" s="33">
        <v>2</v>
      </c>
      <c r="L10" s="33">
        <v>0</v>
      </c>
      <c r="M10" s="33">
        <v>0</v>
      </c>
      <c r="N10" s="33">
        <v>0</v>
      </c>
      <c r="O10" s="33">
        <v>0</v>
      </c>
      <c r="P10" s="33">
        <v>0</v>
      </c>
      <c r="Q10" s="33">
        <v>0</v>
      </c>
      <c r="R10" s="33">
        <v>0</v>
      </c>
      <c r="S10" s="33">
        <v>0</v>
      </c>
      <c r="T10" s="33">
        <v>0</v>
      </c>
      <c r="U10" s="33">
        <v>1</v>
      </c>
    </row>
    <row r="11" spans="1:21" ht="16.5" x14ac:dyDescent="0.35">
      <c r="A11" s="76" t="s">
        <v>342</v>
      </c>
      <c r="B11" s="33">
        <v>0</v>
      </c>
      <c r="C11" s="33">
        <v>0</v>
      </c>
      <c r="D11" s="33">
        <v>0</v>
      </c>
      <c r="E11" s="33">
        <v>1</v>
      </c>
      <c r="F11" s="33">
        <v>1</v>
      </c>
      <c r="G11" s="33">
        <v>4</v>
      </c>
      <c r="H11" s="33">
        <v>2</v>
      </c>
      <c r="I11" s="33">
        <v>3</v>
      </c>
      <c r="J11" s="33">
        <v>1</v>
      </c>
      <c r="K11" s="33">
        <v>2</v>
      </c>
      <c r="L11" s="33">
        <v>0</v>
      </c>
      <c r="M11" s="33">
        <v>0</v>
      </c>
      <c r="N11" s="33">
        <v>0</v>
      </c>
      <c r="O11" s="33">
        <v>0</v>
      </c>
      <c r="P11" s="33">
        <v>1</v>
      </c>
      <c r="Q11" s="33">
        <v>1</v>
      </c>
      <c r="R11" s="33">
        <v>1</v>
      </c>
      <c r="S11" s="33">
        <v>1</v>
      </c>
      <c r="T11" s="33">
        <v>1</v>
      </c>
      <c r="U11" s="33">
        <v>2</v>
      </c>
    </row>
    <row r="12" spans="1:21" ht="16.5" x14ac:dyDescent="0.35">
      <c r="A12" s="76" t="s">
        <v>331</v>
      </c>
      <c r="B12" s="33">
        <v>0</v>
      </c>
      <c r="C12" s="33">
        <v>0</v>
      </c>
      <c r="D12" s="33">
        <v>0</v>
      </c>
      <c r="E12" s="33">
        <v>0</v>
      </c>
      <c r="F12" s="33">
        <v>0</v>
      </c>
      <c r="G12" s="33">
        <v>1</v>
      </c>
      <c r="H12" s="33">
        <v>0</v>
      </c>
      <c r="I12" s="33">
        <v>1</v>
      </c>
      <c r="J12" s="33">
        <v>0</v>
      </c>
      <c r="K12" s="33">
        <v>0</v>
      </c>
      <c r="L12" s="33">
        <v>0</v>
      </c>
      <c r="M12" s="33">
        <v>0</v>
      </c>
      <c r="N12" s="33">
        <v>0</v>
      </c>
      <c r="O12" s="33">
        <v>0</v>
      </c>
      <c r="P12" s="33">
        <v>0</v>
      </c>
      <c r="Q12" s="33">
        <v>0</v>
      </c>
      <c r="R12" s="33">
        <v>0</v>
      </c>
      <c r="S12" s="33">
        <v>0</v>
      </c>
      <c r="T12" s="33">
        <v>0</v>
      </c>
      <c r="U12" s="33">
        <v>0</v>
      </c>
    </row>
    <row r="13" spans="1:21" ht="16.5" x14ac:dyDescent="0.35">
      <c r="A13" s="76" t="s">
        <v>332</v>
      </c>
      <c r="B13" s="33">
        <v>0</v>
      </c>
      <c r="C13" s="33">
        <v>0</v>
      </c>
      <c r="D13" s="33">
        <v>0</v>
      </c>
      <c r="E13" s="33">
        <v>0</v>
      </c>
      <c r="F13" s="33">
        <v>0</v>
      </c>
      <c r="G13" s="33">
        <v>0</v>
      </c>
      <c r="H13" s="33">
        <v>1</v>
      </c>
      <c r="I13" s="33">
        <v>2</v>
      </c>
      <c r="J13" s="33">
        <v>0</v>
      </c>
      <c r="K13" s="33">
        <v>0</v>
      </c>
      <c r="L13" s="33">
        <v>0</v>
      </c>
      <c r="M13" s="33">
        <v>0</v>
      </c>
      <c r="N13" s="33">
        <v>0</v>
      </c>
      <c r="O13" s="33">
        <v>0</v>
      </c>
      <c r="P13" s="33">
        <v>0</v>
      </c>
      <c r="Q13" s="33">
        <v>0</v>
      </c>
      <c r="R13" s="33">
        <v>1</v>
      </c>
      <c r="S13" s="33">
        <v>2</v>
      </c>
      <c r="T13" s="33">
        <v>0</v>
      </c>
      <c r="U13" s="33">
        <v>0</v>
      </c>
    </row>
    <row r="14" spans="1:21" ht="16.5" x14ac:dyDescent="0.35">
      <c r="A14" s="76" t="s">
        <v>343</v>
      </c>
      <c r="B14" s="33">
        <v>3</v>
      </c>
      <c r="C14" s="33">
        <v>7</v>
      </c>
      <c r="D14" s="33">
        <v>4</v>
      </c>
      <c r="E14" s="33">
        <v>1</v>
      </c>
      <c r="F14" s="33">
        <v>1</v>
      </c>
      <c r="G14" s="33">
        <v>5</v>
      </c>
      <c r="H14" s="33">
        <v>3</v>
      </c>
      <c r="I14" s="33">
        <v>4</v>
      </c>
      <c r="J14" s="33">
        <v>3</v>
      </c>
      <c r="K14" s="33">
        <v>2</v>
      </c>
      <c r="L14" s="33">
        <v>0</v>
      </c>
      <c r="M14" s="33">
        <v>2</v>
      </c>
      <c r="N14" s="33">
        <v>0</v>
      </c>
      <c r="O14" s="33">
        <v>0</v>
      </c>
      <c r="P14" s="33">
        <v>0</v>
      </c>
      <c r="Q14" s="33">
        <v>2</v>
      </c>
      <c r="R14" s="33">
        <v>2</v>
      </c>
      <c r="S14" s="33">
        <v>2</v>
      </c>
      <c r="T14" s="33">
        <v>2</v>
      </c>
      <c r="U14" s="33">
        <v>2</v>
      </c>
    </row>
    <row r="15" spans="1:21" x14ac:dyDescent="0.35">
      <c r="A15" s="34" t="s">
        <v>104</v>
      </c>
      <c r="B15" s="33">
        <v>0</v>
      </c>
      <c r="C15" s="33">
        <v>1</v>
      </c>
      <c r="D15" s="33">
        <v>0</v>
      </c>
      <c r="E15" s="33">
        <v>0</v>
      </c>
      <c r="F15" s="33">
        <v>0</v>
      </c>
      <c r="G15" s="33">
        <v>0</v>
      </c>
      <c r="H15" s="33">
        <v>0</v>
      </c>
      <c r="I15" s="33">
        <v>0</v>
      </c>
      <c r="J15" s="33">
        <v>0</v>
      </c>
      <c r="K15" s="33">
        <v>0</v>
      </c>
      <c r="L15" s="33">
        <v>0</v>
      </c>
      <c r="M15" s="33">
        <v>1</v>
      </c>
      <c r="N15" s="33">
        <v>0</v>
      </c>
      <c r="O15" s="33">
        <v>0</v>
      </c>
      <c r="P15" s="33">
        <v>0</v>
      </c>
      <c r="Q15" s="33">
        <v>0</v>
      </c>
      <c r="R15" s="33">
        <v>0</v>
      </c>
      <c r="S15" s="33">
        <v>0</v>
      </c>
      <c r="T15" s="33">
        <v>0</v>
      </c>
      <c r="U15" s="33">
        <v>0</v>
      </c>
    </row>
    <row r="16" spans="1:21" ht="16.5" x14ac:dyDescent="0.35">
      <c r="A16" s="76" t="s">
        <v>318</v>
      </c>
      <c r="B16" s="33">
        <v>0</v>
      </c>
      <c r="C16" s="33">
        <v>0</v>
      </c>
      <c r="D16" s="33">
        <v>0</v>
      </c>
      <c r="E16" s="33">
        <v>0</v>
      </c>
      <c r="F16" s="33">
        <v>0</v>
      </c>
      <c r="G16" s="33">
        <v>1</v>
      </c>
      <c r="H16" s="33">
        <v>1</v>
      </c>
      <c r="I16" s="33">
        <v>1</v>
      </c>
      <c r="J16" s="33">
        <v>0</v>
      </c>
      <c r="K16" s="33">
        <v>0</v>
      </c>
      <c r="L16" s="33">
        <v>0</v>
      </c>
      <c r="M16" s="33">
        <v>0</v>
      </c>
      <c r="N16" s="33">
        <v>0</v>
      </c>
      <c r="O16" s="33">
        <v>0</v>
      </c>
      <c r="P16" s="33">
        <v>0</v>
      </c>
      <c r="Q16" s="33">
        <v>0</v>
      </c>
      <c r="R16" s="33">
        <v>0</v>
      </c>
      <c r="S16" s="33">
        <v>0</v>
      </c>
      <c r="T16" s="33">
        <v>0</v>
      </c>
      <c r="U16" s="33">
        <v>0</v>
      </c>
    </row>
    <row r="17" spans="1:21" x14ac:dyDescent="0.35">
      <c r="A17" s="34" t="s">
        <v>105</v>
      </c>
      <c r="B17" s="33">
        <v>2</v>
      </c>
      <c r="C17" s="33">
        <v>1</v>
      </c>
      <c r="D17" s="33">
        <v>1</v>
      </c>
      <c r="E17" s="33">
        <v>1</v>
      </c>
      <c r="F17" s="33">
        <v>4</v>
      </c>
      <c r="G17" s="33">
        <v>1</v>
      </c>
      <c r="H17" s="33">
        <v>1</v>
      </c>
      <c r="I17" s="33">
        <v>1</v>
      </c>
      <c r="J17" s="33">
        <v>1</v>
      </c>
      <c r="K17" s="33">
        <v>2</v>
      </c>
      <c r="L17" s="33">
        <v>1</v>
      </c>
      <c r="M17" s="33">
        <v>0</v>
      </c>
      <c r="N17" s="33">
        <v>0</v>
      </c>
      <c r="O17" s="33">
        <v>0</v>
      </c>
      <c r="P17" s="33">
        <v>1</v>
      </c>
      <c r="Q17" s="33">
        <v>0</v>
      </c>
      <c r="R17" s="33">
        <v>0</v>
      </c>
      <c r="S17" s="33">
        <v>1</v>
      </c>
      <c r="T17" s="33">
        <v>1</v>
      </c>
      <c r="U17" s="33">
        <v>2</v>
      </c>
    </row>
    <row r="18" spans="1:21" ht="16.5" x14ac:dyDescent="0.35">
      <c r="A18" s="76" t="s">
        <v>319</v>
      </c>
      <c r="B18" s="33">
        <v>8</v>
      </c>
      <c r="C18" s="33">
        <v>9</v>
      </c>
      <c r="D18" s="33">
        <v>10</v>
      </c>
      <c r="E18" s="33">
        <v>8</v>
      </c>
      <c r="F18" s="33">
        <v>5</v>
      </c>
      <c r="G18" s="33">
        <v>6</v>
      </c>
      <c r="H18" s="33">
        <v>6</v>
      </c>
      <c r="I18" s="33">
        <v>7</v>
      </c>
      <c r="J18" s="33">
        <v>5</v>
      </c>
      <c r="K18" s="33">
        <v>3</v>
      </c>
      <c r="L18" s="33">
        <v>8</v>
      </c>
      <c r="M18" s="33">
        <v>9</v>
      </c>
      <c r="N18" s="33">
        <v>9</v>
      </c>
      <c r="O18" s="33">
        <v>7</v>
      </c>
      <c r="P18" s="33">
        <v>5</v>
      </c>
      <c r="Q18" s="33">
        <v>4</v>
      </c>
      <c r="R18" s="33">
        <v>5</v>
      </c>
      <c r="S18" s="33">
        <v>7</v>
      </c>
      <c r="T18" s="33">
        <v>5</v>
      </c>
      <c r="U18" s="33">
        <v>3</v>
      </c>
    </row>
    <row r="19" spans="1:21" x14ac:dyDescent="0.35">
      <c r="A19" s="38" t="s">
        <v>73</v>
      </c>
      <c r="B19" s="33">
        <v>13</v>
      </c>
      <c r="C19" s="33">
        <v>17</v>
      </c>
      <c r="D19" s="33">
        <v>17</v>
      </c>
      <c r="E19" s="33">
        <v>23</v>
      </c>
      <c r="F19" s="33">
        <v>18</v>
      </c>
      <c r="G19" s="33">
        <v>19</v>
      </c>
      <c r="H19" s="33">
        <v>10</v>
      </c>
      <c r="I19" s="33">
        <v>19</v>
      </c>
      <c r="J19" s="33">
        <v>15</v>
      </c>
      <c r="K19" s="33">
        <v>11</v>
      </c>
      <c r="L19" s="33">
        <v>8</v>
      </c>
      <c r="M19" s="33">
        <v>11</v>
      </c>
      <c r="N19" s="33">
        <v>10</v>
      </c>
      <c r="O19" s="33">
        <v>16</v>
      </c>
      <c r="P19" s="33">
        <v>7</v>
      </c>
      <c r="Q19" s="33">
        <v>11</v>
      </c>
      <c r="R19" s="33">
        <v>9</v>
      </c>
      <c r="S19" s="33">
        <v>14</v>
      </c>
      <c r="T19" s="33">
        <v>12</v>
      </c>
      <c r="U19" s="33">
        <v>10</v>
      </c>
    </row>
    <row r="21" spans="1:21" x14ac:dyDescent="0.35">
      <c r="A21" s="35" t="s">
        <v>107</v>
      </c>
    </row>
    <row r="22" spans="1:21" x14ac:dyDescent="0.35">
      <c r="A22" s="35" t="s">
        <v>108</v>
      </c>
    </row>
    <row r="23" spans="1:21" x14ac:dyDescent="0.35">
      <c r="A23" s="35" t="s">
        <v>110</v>
      </c>
    </row>
    <row r="24" spans="1:21" x14ac:dyDescent="0.35">
      <c r="A24" s="35" t="s">
        <v>111</v>
      </c>
    </row>
    <row r="25" spans="1:21" x14ac:dyDescent="0.35">
      <c r="A25" s="35" t="s">
        <v>112</v>
      </c>
    </row>
    <row r="26" spans="1:21" x14ac:dyDescent="0.35">
      <c r="A26" s="35" t="s">
        <v>113</v>
      </c>
    </row>
    <row r="27" spans="1:21" x14ac:dyDescent="0.35">
      <c r="A27" s="35" t="s">
        <v>114</v>
      </c>
    </row>
    <row r="28" spans="1:21" x14ac:dyDescent="0.35">
      <c r="A28" s="35" t="s">
        <v>344</v>
      </c>
    </row>
    <row r="29" spans="1:21" x14ac:dyDescent="0.35">
      <c r="A29" s="35" t="s">
        <v>333</v>
      </c>
    </row>
    <row r="30" spans="1:21" x14ac:dyDescent="0.35">
      <c r="A30" s="35" t="s">
        <v>334</v>
      </c>
    </row>
    <row r="31" spans="1:21" x14ac:dyDescent="0.35">
      <c r="A31" s="35" t="s">
        <v>335</v>
      </c>
    </row>
    <row r="32" spans="1:21" x14ac:dyDescent="0.35">
      <c r="A32" s="35" t="s">
        <v>336</v>
      </c>
    </row>
    <row r="33" spans="1:1" x14ac:dyDescent="0.35">
      <c r="A33" s="35" t="s">
        <v>337</v>
      </c>
    </row>
    <row r="34" spans="1:1" ht="15" x14ac:dyDescent="0.35">
      <c r="A34" s="36" t="s">
        <v>338</v>
      </c>
    </row>
    <row r="35" spans="1:1" x14ac:dyDescent="0.35">
      <c r="A35" s="35" t="s">
        <v>339</v>
      </c>
    </row>
    <row r="36" spans="1:1" x14ac:dyDescent="0.35">
      <c r="A36" s="35" t="s">
        <v>345</v>
      </c>
    </row>
    <row r="37" spans="1:1" x14ac:dyDescent="0.35">
      <c r="A37" s="35" t="s">
        <v>321</v>
      </c>
    </row>
    <row r="38" spans="1:1" x14ac:dyDescent="0.35">
      <c r="A38" s="35" t="s">
        <v>322</v>
      </c>
    </row>
    <row r="39" spans="1:1" x14ac:dyDescent="0.35">
      <c r="A39" s="35" t="s">
        <v>323</v>
      </c>
    </row>
    <row r="40" spans="1:1" x14ac:dyDescent="0.35">
      <c r="A40" s="35" t="s">
        <v>324</v>
      </c>
    </row>
    <row r="41" spans="1:1" x14ac:dyDescent="0.35">
      <c r="A41" s="35" t="s">
        <v>325</v>
      </c>
    </row>
    <row r="42" spans="1:1" x14ac:dyDescent="0.35">
      <c r="A42" s="35" t="s">
        <v>326</v>
      </c>
    </row>
    <row r="43" spans="1:1" x14ac:dyDescent="0.35">
      <c r="A43" s="35" t="s">
        <v>327</v>
      </c>
    </row>
    <row r="44" spans="1:1" x14ac:dyDescent="0.35">
      <c r="A44" s="35" t="s">
        <v>328</v>
      </c>
    </row>
    <row r="45" spans="1:1" x14ac:dyDescent="0.35">
      <c r="A45" s="35" t="s">
        <v>329</v>
      </c>
    </row>
    <row r="46" spans="1:1" x14ac:dyDescent="0.35">
      <c r="A46" s="35" t="s">
        <v>330</v>
      </c>
    </row>
    <row r="47" spans="1:1" x14ac:dyDescent="0.35">
      <c r="A47" s="35" t="s">
        <v>346</v>
      </c>
    </row>
    <row r="48" spans="1:1" x14ac:dyDescent="0.35">
      <c r="A48" s="35" t="s">
        <v>311</v>
      </c>
    </row>
    <row r="49" spans="1:1" x14ac:dyDescent="0.35">
      <c r="A49" s="35" t="s">
        <v>312</v>
      </c>
    </row>
    <row r="50" spans="1:1" x14ac:dyDescent="0.35">
      <c r="A50" s="35" t="s">
        <v>313</v>
      </c>
    </row>
    <row r="51" spans="1:1" ht="15" x14ac:dyDescent="0.35">
      <c r="A51" s="36" t="s">
        <v>314</v>
      </c>
    </row>
    <row r="52" spans="1:1" x14ac:dyDescent="0.35">
      <c r="A52" s="35" t="s">
        <v>315</v>
      </c>
    </row>
    <row r="53" spans="1:1" ht="15" x14ac:dyDescent="0.35">
      <c r="A53" s="36" t="s">
        <v>316</v>
      </c>
    </row>
    <row r="54" spans="1:1" x14ac:dyDescent="0.35">
      <c r="A54" s="35" t="s">
        <v>317</v>
      </c>
    </row>
  </sheetData>
  <mergeCells count="2">
    <mergeCell ref="B3:K3"/>
    <mergeCell ref="L3:U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
  <sheetViews>
    <sheetView workbookViewId="0">
      <selection activeCell="H6" sqref="H6"/>
    </sheetView>
  </sheetViews>
  <sheetFormatPr defaultRowHeight="12.5" x14ac:dyDescent="0.25"/>
  <cols>
    <col min="1" max="1" width="53.453125" customWidth="1"/>
    <col min="2" max="4" width="9.08984375" style="17"/>
    <col min="7" max="8" width="9.08984375" style="17"/>
  </cols>
  <sheetData>
    <row r="1" spans="1:12" ht="14.5" x14ac:dyDescent="0.35">
      <c r="A1" s="19" t="s">
        <v>123</v>
      </c>
    </row>
    <row r="3" spans="1:12" ht="14.5" x14ac:dyDescent="0.35">
      <c r="A3" s="15"/>
      <c r="B3" s="16"/>
      <c r="C3" s="78" t="s">
        <v>77</v>
      </c>
      <c r="D3" s="78"/>
      <c r="E3" s="78"/>
      <c r="F3" s="78"/>
      <c r="G3" s="80" t="s">
        <v>78</v>
      </c>
      <c r="H3" s="80"/>
      <c r="I3" s="80"/>
      <c r="J3" s="80"/>
      <c r="K3" s="15"/>
      <c r="L3" s="15"/>
    </row>
    <row r="4" spans="1:12" ht="14.5" x14ac:dyDescent="0.35">
      <c r="A4" s="15"/>
      <c r="B4" s="16"/>
      <c r="C4" s="78" t="s">
        <v>76</v>
      </c>
      <c r="D4" s="78"/>
      <c r="E4" s="79" t="s">
        <v>119</v>
      </c>
      <c r="F4" s="79"/>
      <c r="G4" s="80" t="s">
        <v>76</v>
      </c>
      <c r="H4" s="80"/>
      <c r="I4" s="79" t="s">
        <v>119</v>
      </c>
      <c r="J4" s="79"/>
      <c r="K4" s="15"/>
      <c r="L4" s="15"/>
    </row>
    <row r="5" spans="1:12" ht="30" customHeight="1" x14ac:dyDescent="0.35">
      <c r="A5" s="14"/>
      <c r="B5" s="16"/>
      <c r="C5" s="24" t="s">
        <v>74</v>
      </c>
      <c r="D5" s="24" t="s">
        <v>75</v>
      </c>
      <c r="E5" s="24" t="s">
        <v>74</v>
      </c>
      <c r="F5" s="24" t="s">
        <v>75</v>
      </c>
      <c r="G5" s="24" t="s">
        <v>74</v>
      </c>
      <c r="H5" s="24" t="s">
        <v>75</v>
      </c>
      <c r="I5" s="24" t="s">
        <v>74</v>
      </c>
      <c r="J5" s="24" t="s">
        <v>75</v>
      </c>
      <c r="K5" s="15"/>
      <c r="L5" s="15"/>
    </row>
    <row r="6" spans="1:12" ht="14.5" x14ac:dyDescent="0.35">
      <c r="A6" s="20" t="s">
        <v>70</v>
      </c>
      <c r="B6" s="39">
        <v>2</v>
      </c>
      <c r="C6" s="64">
        <f>MIN('Table A-1'!$AP28:'Table A-1'!$AR28,'Table A-1'!$AT28:'Table A-1'!$AV28)/1000+MIN('Table A-1'!$AP29:'Table A-1'!$AR29,'Table A-1'!$AT29:'Table A-1'!$AV29)/1000</f>
        <v>1.3492513146384125E-2</v>
      </c>
      <c r="D6" s="64">
        <f>MAX('Table A-1'!$AP28:'Table A-1'!$AR28,'Table A-1'!$AT28:'Table A-1'!$AV28)/1000+MAX('Table A-1'!$AP29:'Table A-1'!$AR29,'Table A-1'!$AT29:'Table A-1'!$AV29)/1000</f>
        <v>0.18611027636113422</v>
      </c>
      <c r="E6" s="64">
        <f>C6*(Inflation!$B$18/Inflation!$B$2)</f>
        <v>1.8254039467676064E-2</v>
      </c>
      <c r="F6" s="64">
        <f>D6*(Inflation!$B$18/Inflation!$B$2)</f>
        <v>0.25178884713161692</v>
      </c>
      <c r="G6" s="64">
        <f>MIN('Table A-1'!$AX28:'Table A-1'!$AZ28,'Table A-1'!$BB28:'Table A-1'!$BD28)/1000+MIN('Table A-1'!$AX29:'Table A-1'!$AZ29,'Table A-1'!$BB29:'Table A-1'!$BD29)/1000</f>
        <v>0.12172458529589447</v>
      </c>
      <c r="H6" s="64">
        <f>MAX('Table A-1'!$AX28:'Table A-1'!$AZ28,'Table A-1'!$BB28:'Table A-1'!$BD28)/1000+MAX('Table A-1'!$AX29:'Table A-1'!$AZ29,'Table A-1'!$BB29:'Table A-1'!$BD29)/1000</f>
        <v>0.13889749321112552</v>
      </c>
      <c r="I6" s="64">
        <f>G6*(Inflation!$B$18/Inflation!$B$2)</f>
        <v>0.16468135773306447</v>
      </c>
      <c r="J6" s="64">
        <f>H6*(Inflation!$B$18/Inflation!$B$2)</f>
        <v>0.1879146083112492</v>
      </c>
      <c r="K6" s="15"/>
      <c r="L6" s="15"/>
    </row>
    <row r="7" spans="1:12" ht="14.5" x14ac:dyDescent="0.35">
      <c r="A7" s="20" t="s">
        <v>71</v>
      </c>
      <c r="B7" s="39">
        <v>1</v>
      </c>
      <c r="C7" s="64">
        <f>MIN('Table A-1'!$AP22:'Table A-1'!$AR22,'Table A-1'!$AT22:'Table A-1'!$AV22)/1000</f>
        <v>-0.14310756596025864</v>
      </c>
      <c r="D7" s="64">
        <f>MAX('Table A-1'!$AP22:'Table A-1'!$AR22,'Table A-1'!$AT22:'Table A-1'!$AV22)/1000</f>
        <v>0</v>
      </c>
      <c r="E7" s="64">
        <f>C7*(Inflation!$B$18/Inflation!$B$2)</f>
        <v>-0.19361042148487276</v>
      </c>
      <c r="F7" s="64">
        <f>D7*(Inflation!$B$18/Inflation!$B$2)</f>
        <v>0</v>
      </c>
      <c r="G7" s="64">
        <f>MIN('Table A-1'!$AX22:'Table A-1'!$AZ22,'Table A-1'!$BB22:'Table A-1'!$BD22)/1000</f>
        <v>-0.1129796573370463</v>
      </c>
      <c r="H7" s="64">
        <f>MAX('Table A-1'!$AX22:'Table A-1'!$AZ22,'Table A-1'!$BB22:'Table A-1'!$BD22)/1000</f>
        <v>-2.259593146740926E-2</v>
      </c>
      <c r="I7" s="64">
        <f>G7*(Inflation!$B$18/Inflation!$B$2)</f>
        <v>-0.15285033275121535</v>
      </c>
      <c r="J7" s="64">
        <f>H7*(Inflation!$B$18/Inflation!$B$2)</f>
        <v>-3.0570066550243066E-2</v>
      </c>
      <c r="K7" s="15"/>
      <c r="L7" s="15"/>
    </row>
    <row r="8" spans="1:12" ht="14.5" x14ac:dyDescent="0.35">
      <c r="A8" s="20" t="s">
        <v>72</v>
      </c>
      <c r="B8" s="39">
        <v>1</v>
      </c>
      <c r="C8" s="64">
        <f>MIN('Table A-1'!$AP5:'Table A-1'!$AR5,'Table A-1'!$AT5:'Table A-1'!$AV5)/1000</f>
        <v>-8.7370935007315811E-2</v>
      </c>
      <c r="D8" s="64">
        <f>MAX('Table A-1'!$AP5:'Table A-1'!$AR5,'Table A-1'!$AT5:'Table A-1'!$AV5)/1000</f>
        <v>-6.7034596686647477E-2</v>
      </c>
      <c r="E8" s="64">
        <f>C8*(Inflation!$B$18/Inflation!$B$2)</f>
        <v>-0.11820425732760653</v>
      </c>
      <c r="F8" s="64">
        <f>D8*(Inflation!$B$18/Inflation!$B$2)</f>
        <v>-9.069119743238778E-2</v>
      </c>
      <c r="G8" s="64">
        <f>MIN('Table A-1'!$AX5:'Table A-1'!$AZ5,'Table A-1'!$BB5:'Table A-1'!$BD5)/1000</f>
        <v>-0.18302704488601501</v>
      </c>
      <c r="H8" s="64">
        <f>MAX('Table A-1'!$AX5:'Table A-1'!$AZ5,'Table A-1'!$BB5:'Table A-1'!$BD5)/1000</f>
        <v>-0.14612035682257987</v>
      </c>
      <c r="I8" s="64">
        <f>G8*(Inflation!$B$18/Inflation!$B$2)</f>
        <v>-0.24761753905696884</v>
      </c>
      <c r="J8" s="64">
        <f>H8*(Inflation!$B$18/Inflation!$B$2)</f>
        <v>-0.19768643035823849</v>
      </c>
      <c r="K8" s="15"/>
      <c r="L8" s="15"/>
    </row>
    <row r="9" spans="1:12" ht="14.5" x14ac:dyDescent="0.35">
      <c r="A9" s="20" t="s">
        <v>248</v>
      </c>
      <c r="B9" s="39">
        <v>1</v>
      </c>
      <c r="C9" s="64">
        <f>MIN('Table A-1'!$AP33:'Table A-1'!$AR33,'Table A-1'!$AT33:'Table A-1'!$AV33)/1000</f>
        <v>0.32990059942417521</v>
      </c>
      <c r="D9" s="64">
        <f>MAX('Table A-1'!$AP33:'Table A-1'!$AR33,'Table A-1'!$AT33:'Table A-1'!$AV33)/1000</f>
        <v>0.33592618114881767</v>
      </c>
      <c r="E9" s="64">
        <f>C9*(Inflation!$B$18/Inflation!$B$2)</f>
        <v>0.44632297163354878</v>
      </c>
      <c r="F9" s="64">
        <f>D9*(Inflation!$B$18/Inflation!$B$2)</f>
        <v>0.4544749893802803</v>
      </c>
      <c r="G9" s="64">
        <f>MIN('Table A-1'!$AX33:'Table A-1'!$AZ33,'Table A-1'!$BB33:'Table A-1'!$BD33)/1000</f>
        <v>0.21240175579364706</v>
      </c>
      <c r="H9" s="64">
        <f>MAX('Table A-1'!$AX33:'Table A-1'!$AZ33,'Table A-1'!$BB33:'Table A-1'!$BD33)/1000</f>
        <v>0.21616774437154859</v>
      </c>
      <c r="I9" s="64">
        <f>G9*(Inflation!$B$18/Inflation!$B$2)</f>
        <v>0.28735862557228486</v>
      </c>
      <c r="J9" s="64">
        <f>H9*(Inflation!$B$18/Inflation!$B$2)</f>
        <v>0.29245363666399204</v>
      </c>
      <c r="K9" s="15"/>
      <c r="L9" s="15"/>
    </row>
    <row r="10" spans="1:12" ht="14.5" x14ac:dyDescent="0.35">
      <c r="A10" s="22" t="s">
        <v>73</v>
      </c>
      <c r="B10" s="23">
        <f t="shared" ref="B10:J10" si="0">SUM(B6:B9)</f>
        <v>5</v>
      </c>
      <c r="C10" s="65">
        <f t="shared" si="0"/>
        <v>0.11291461160298488</v>
      </c>
      <c r="D10" s="65">
        <f t="shared" si="0"/>
        <v>0.4550018608233044</v>
      </c>
      <c r="E10" s="65">
        <f t="shared" si="0"/>
        <v>0.15276233228874553</v>
      </c>
      <c r="F10" s="65">
        <f t="shared" si="0"/>
        <v>0.61557263907950943</v>
      </c>
      <c r="G10" s="65">
        <f t="shared" si="0"/>
        <v>3.8119638866480232E-2</v>
      </c>
      <c r="H10" s="65">
        <f t="shared" si="0"/>
        <v>0.18634894929268497</v>
      </c>
      <c r="I10" s="65">
        <f t="shared" si="0"/>
        <v>5.1572111497165146E-2</v>
      </c>
      <c r="J10" s="65">
        <f t="shared" si="0"/>
        <v>0.25211174806675973</v>
      </c>
      <c r="K10" s="15"/>
      <c r="L10" s="15"/>
    </row>
  </sheetData>
  <mergeCells count="6">
    <mergeCell ref="C4:D4"/>
    <mergeCell ref="E4:F4"/>
    <mergeCell ref="G4:H4"/>
    <mergeCell ref="I4:J4"/>
    <mergeCell ref="C3:F3"/>
    <mergeCell ref="G3:J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9"/>
  <sheetViews>
    <sheetView workbookViewId="0"/>
  </sheetViews>
  <sheetFormatPr defaultColWidth="9.08984375" defaultRowHeight="14.5" x14ac:dyDescent="0.35"/>
  <cols>
    <col min="1" max="1" width="12.36328125" style="18" bestFit="1" customWidth="1"/>
    <col min="2" max="2" width="10.453125" style="18" bestFit="1" customWidth="1"/>
    <col min="3" max="3" width="10.6328125" style="18" bestFit="1" customWidth="1"/>
    <col min="4" max="4" width="102.6328125" style="18" customWidth="1"/>
    <col min="5" max="5" width="11" style="18" customWidth="1"/>
    <col min="6" max="6" width="9.08984375" style="18"/>
    <col min="7" max="7" width="11.08984375" style="18" customWidth="1"/>
    <col min="8" max="8" width="11.36328125" style="18" customWidth="1"/>
    <col min="9" max="9" width="9.08984375" style="18"/>
    <col min="10" max="10" width="11" style="18" customWidth="1"/>
    <col min="11" max="11" width="11.08984375" style="18" customWidth="1"/>
    <col min="12" max="12" width="9.08984375" style="18"/>
    <col min="13" max="13" width="11.36328125" style="18" customWidth="1"/>
    <col min="14" max="14" width="11.08984375" style="18" customWidth="1"/>
    <col min="15" max="15" width="9.08984375" style="18"/>
    <col min="16" max="16" width="11.453125" style="18" customWidth="1"/>
    <col min="17" max="17" width="10.81640625" style="18" customWidth="1"/>
    <col min="18" max="18" width="9.08984375" style="18"/>
    <col min="19" max="19" width="11.36328125" style="18" customWidth="1"/>
    <col min="20" max="20" width="11" style="18" customWidth="1"/>
    <col min="21" max="21" width="9.08984375" style="18"/>
    <col min="22" max="22" width="11.54296875" style="18" customWidth="1"/>
    <col min="23" max="23" width="11" style="18" customWidth="1"/>
    <col min="24" max="24" width="9.08984375" style="18"/>
    <col min="25" max="25" width="10.81640625" style="18" customWidth="1"/>
    <col min="26" max="26" width="11.54296875" style="18" customWidth="1"/>
    <col min="27" max="27" width="9.08984375" style="18"/>
    <col min="28" max="28" width="11.453125" style="18" customWidth="1"/>
    <col min="29" max="16384" width="9.08984375" style="18"/>
  </cols>
  <sheetData>
    <row r="1" spans="1:28" x14ac:dyDescent="0.35">
      <c r="A1" s="19" t="s">
        <v>353</v>
      </c>
    </row>
    <row r="3" spans="1:28" x14ac:dyDescent="0.35">
      <c r="E3" s="81" t="s">
        <v>87</v>
      </c>
      <c r="F3" s="81"/>
      <c r="G3" s="81"/>
      <c r="H3" s="81"/>
      <c r="I3" s="81"/>
      <c r="J3" s="81"/>
      <c r="K3" s="81" t="s">
        <v>88</v>
      </c>
      <c r="L3" s="81"/>
      <c r="M3" s="81"/>
      <c r="N3" s="81"/>
      <c r="O3" s="81"/>
      <c r="P3" s="81"/>
      <c r="Q3" s="81" t="s">
        <v>121</v>
      </c>
      <c r="R3" s="81"/>
      <c r="S3" s="81"/>
      <c r="T3" s="81"/>
      <c r="U3" s="81"/>
      <c r="V3" s="81"/>
      <c r="W3" s="81" t="s">
        <v>122</v>
      </c>
      <c r="X3" s="81"/>
      <c r="Y3" s="81"/>
      <c r="Z3" s="81"/>
      <c r="AA3" s="81"/>
      <c r="AB3" s="81"/>
    </row>
    <row r="4" spans="1:28" ht="36.75" customHeight="1" x14ac:dyDescent="0.35">
      <c r="A4" s="26" t="str">
        <f>'Table A-1'!A3</f>
        <v>Agency</v>
      </c>
      <c r="B4" s="26" t="str">
        <f>'Table A-1'!B3</f>
        <v>Subagency</v>
      </c>
      <c r="C4" s="26" t="str">
        <f>'Table A-1'!C3</f>
        <v>RIN</v>
      </c>
      <c r="D4" s="26" t="str">
        <f>'Table A-1'!D3</f>
        <v>Title</v>
      </c>
      <c r="E4" s="28" t="s">
        <v>80</v>
      </c>
      <c r="F4" s="28" t="s">
        <v>81</v>
      </c>
      <c r="G4" s="28" t="s">
        <v>82</v>
      </c>
      <c r="H4" s="28" t="s">
        <v>83</v>
      </c>
      <c r="I4" s="28" t="s">
        <v>84</v>
      </c>
      <c r="J4" s="28" t="s">
        <v>85</v>
      </c>
      <c r="K4" s="28" t="s">
        <v>80</v>
      </c>
      <c r="L4" s="28" t="s">
        <v>81</v>
      </c>
      <c r="M4" s="28" t="s">
        <v>82</v>
      </c>
      <c r="N4" s="28" t="s">
        <v>83</v>
      </c>
      <c r="O4" s="28" t="s">
        <v>84</v>
      </c>
      <c r="P4" s="28" t="s">
        <v>85</v>
      </c>
      <c r="Q4" s="28" t="s">
        <v>80</v>
      </c>
      <c r="R4" s="28" t="s">
        <v>81</v>
      </c>
      <c r="S4" s="28" t="s">
        <v>82</v>
      </c>
      <c r="T4" s="28" t="s">
        <v>83</v>
      </c>
      <c r="U4" s="28" t="s">
        <v>84</v>
      </c>
      <c r="V4" s="28" t="s">
        <v>85</v>
      </c>
      <c r="W4" s="28" t="s">
        <v>80</v>
      </c>
      <c r="X4" s="28" t="s">
        <v>81</v>
      </c>
      <c r="Y4" s="28" t="s">
        <v>82</v>
      </c>
      <c r="Z4" s="28" t="s">
        <v>83</v>
      </c>
      <c r="AA4" s="28" t="s">
        <v>84</v>
      </c>
      <c r="AB4" s="28" t="s">
        <v>85</v>
      </c>
    </row>
    <row r="5" spans="1:28" s="63" customFormat="1" ht="30" customHeight="1" x14ac:dyDescent="0.25">
      <c r="A5" s="60" t="str">
        <f>'Table A-1'!A5</f>
        <v>1000-DOI</v>
      </c>
      <c r="B5" s="60" t="str">
        <f>'Table A-1'!B5</f>
        <v>1004-BLM</v>
      </c>
      <c r="C5" s="60" t="str">
        <f>'Table A-1'!C5</f>
        <v>1004-AE53</v>
      </c>
      <c r="D5" s="62" t="str">
        <f>'Table A-1'!D5</f>
        <v>Waste Prevention, Production Subject to Royalties, and Resource Conservation; Revision or Rescission of Certain Requirements</v>
      </c>
      <c r="E5" s="61" t="str">
        <f>'Table A-1'!AQ5</f>
        <v/>
      </c>
      <c r="F5" s="61">
        <f>'Table A-1'!AP5</f>
        <v>-67.034596686647475</v>
      </c>
      <c r="G5" s="61" t="str">
        <f>'Table A-1'!AR5</f>
        <v/>
      </c>
      <c r="H5" s="61" t="str">
        <f>'Table A-1'!AU5</f>
        <v/>
      </c>
      <c r="I5" s="61">
        <f>'Table A-1'!AT5</f>
        <v>-87.370935007315808</v>
      </c>
      <c r="J5" s="61" t="str">
        <f>'Table A-1'!AV5</f>
        <v/>
      </c>
      <c r="K5" s="61">
        <f>'Table A-1'!AY5</f>
        <v>-146.12035682257988</v>
      </c>
      <c r="L5" s="61" t="str">
        <f>'Table A-1'!AX5</f>
        <v/>
      </c>
      <c r="M5" s="61">
        <f>'Table A-1'!AZ5</f>
        <v>-175.49506773021193</v>
      </c>
      <c r="N5" s="61">
        <f>'Table A-1'!BC5</f>
        <v>-151.39274083164204</v>
      </c>
      <c r="O5" s="61" t="str">
        <f>'Table A-1'!BB5</f>
        <v/>
      </c>
      <c r="P5" s="61">
        <f>'Table A-1'!BD5</f>
        <v>-183.02704488601501</v>
      </c>
      <c r="Q5" s="61" t="str">
        <f>'Table A-1'!BW5</f>
        <v/>
      </c>
      <c r="R5" s="61">
        <f>'Table A-1'!BV5</f>
        <v>-90.691197432387767</v>
      </c>
      <c r="S5" s="61" t="str">
        <f>'Table A-1'!BX5</f>
        <v/>
      </c>
      <c r="T5" s="61" t="str">
        <f>'Table A-1'!CA5</f>
        <v/>
      </c>
      <c r="U5" s="61">
        <f>'Table A-1'!BZ5</f>
        <v>-118.20425732760653</v>
      </c>
      <c r="V5" s="61" t="str">
        <f>'Table A-1'!CB5</f>
        <v/>
      </c>
      <c r="W5" s="61">
        <f>'Table A-1'!CE5</f>
        <v>-197.68643035823851</v>
      </c>
      <c r="X5" s="61" t="str">
        <f>'Table A-1'!CD5</f>
        <v/>
      </c>
      <c r="Y5" s="61">
        <f>'Table A-1'!CF5</f>
        <v>-237.42751687355451</v>
      </c>
      <c r="Z5" s="61">
        <f>'Table A-1'!CI5</f>
        <v>-204.81944588662856</v>
      </c>
      <c r="AA5" s="61" t="str">
        <f>'Table A-1'!CH5</f>
        <v/>
      </c>
      <c r="AB5" s="61">
        <f>'Table A-1'!CJ5</f>
        <v>-247.61753905696884</v>
      </c>
    </row>
    <row r="6" spans="1:28" s="63" customFormat="1" ht="30" customHeight="1" x14ac:dyDescent="0.25">
      <c r="A6" s="60" t="str">
        <f>'Table A-1'!A22</f>
        <v>0900-HHS</v>
      </c>
      <c r="B6" s="60" t="str">
        <f>'Table A-1'!B22</f>
        <v>0910-FDA</v>
      </c>
      <c r="C6" s="60" t="str">
        <f>'Table A-1'!C22</f>
        <v>0910-AH92</v>
      </c>
      <c r="D6" s="62" t="str">
        <f>'Table A-1'!D22</f>
        <v>Food Labeling: Revision of the Nutrition and Supplement Facts Labels and Serving Sizes of Foods That Can Reasonably Be Consumed At One Eating Occasion; Dual-Column Labeling; Updating, Modifying, and E</v>
      </c>
      <c r="E6" s="61">
        <f>'Table A-1'!AQ22</f>
        <v>-143.10756596025865</v>
      </c>
      <c r="F6" s="61">
        <f>'Table A-1'!AP22</f>
        <v>-60.255817246424698</v>
      </c>
      <c r="G6" s="61">
        <f>'Table A-1'!AR22</f>
        <v>0</v>
      </c>
      <c r="H6" s="61">
        <f>'Table A-1'!AU22</f>
        <v>-105.44768018124321</v>
      </c>
      <c r="I6" s="61">
        <f>'Table A-1'!AT22</f>
        <v>-45.191862934818523</v>
      </c>
      <c r="J6" s="61">
        <f>'Table A-1'!AV22</f>
        <v>0</v>
      </c>
      <c r="K6" s="61">
        <f>'Table A-1'!AY22</f>
        <v>-112.97965733704631</v>
      </c>
      <c r="L6" s="61">
        <f>'Table A-1'!AX22</f>
        <v>-67.787794402227775</v>
      </c>
      <c r="M6" s="61">
        <f>'Table A-1'!AZ22</f>
        <v>-37.659885779015433</v>
      </c>
      <c r="N6" s="61">
        <f>'Table A-1'!BC22</f>
        <v>-82.851748713833956</v>
      </c>
      <c r="O6" s="61">
        <f>'Table A-1'!BB22</f>
        <v>-52.723840090621607</v>
      </c>
      <c r="P6" s="61">
        <f>'Table A-1'!BD22</f>
        <v>-22.595931467409262</v>
      </c>
      <c r="Q6" s="61">
        <f>'Table A-1'!BW22</f>
        <v>-193.61042148487277</v>
      </c>
      <c r="R6" s="61">
        <f>'Table A-1'!BV22</f>
        <v>-81.520177467314852</v>
      </c>
      <c r="S6" s="61">
        <f>'Table A-1'!BX22</f>
        <v>0</v>
      </c>
      <c r="T6" s="61">
        <f>'Table A-1'!CA22</f>
        <v>-142.66031056780099</v>
      </c>
      <c r="U6" s="61">
        <f>'Table A-1'!BZ22</f>
        <v>-61.140133100486139</v>
      </c>
      <c r="V6" s="61">
        <f>'Table A-1'!CB22</f>
        <v>0</v>
      </c>
      <c r="W6" s="61">
        <f>'Table A-1'!CE22</f>
        <v>-152.85033275121535</v>
      </c>
      <c r="X6" s="61">
        <f>'Table A-1'!CD22</f>
        <v>-91.710199650729194</v>
      </c>
      <c r="Y6" s="61">
        <f>'Table A-1'!CF22</f>
        <v>-50.950110917071775</v>
      </c>
      <c r="Z6" s="61">
        <f>'Table A-1'!CI22</f>
        <v>-112.09024401755792</v>
      </c>
      <c r="AA6" s="61">
        <f>'Table A-1'!CH22</f>
        <v>-71.330155283900496</v>
      </c>
      <c r="AB6" s="61">
        <f>'Table A-1'!CJ22</f>
        <v>-30.57006655024307</v>
      </c>
    </row>
    <row r="7" spans="1:28" s="63" customFormat="1" x14ac:dyDescent="0.25">
      <c r="A7" s="60" t="str">
        <f>'Table A-1'!A28</f>
        <v>0500-USDA</v>
      </c>
      <c r="B7" s="60" t="str">
        <f>'Table A-1'!B28</f>
        <v>0551-FAS</v>
      </c>
      <c r="C7" s="60" t="str">
        <f>'Table A-1'!C28</f>
        <v>0551-AA92</v>
      </c>
      <c r="D7" s="62" t="str">
        <f>'Table A-1'!D28</f>
        <v>Agricultural Trade Promotion Program (ATP)</v>
      </c>
      <c r="E7" s="61" t="str">
        <f>'Table A-1'!AQ28</f>
        <v/>
      </c>
      <c r="F7" s="61">
        <f>'Table A-1'!AP28</f>
        <v>50.77580006760941</v>
      </c>
      <c r="G7" s="61" t="str">
        <f>'Table A-1'!AR28</f>
        <v/>
      </c>
      <c r="H7" s="61" t="str">
        <f>'Table A-1'!AU28</f>
        <v/>
      </c>
      <c r="I7" s="61">
        <f>'Table A-1'!AT28</f>
        <v>188.59582882254924</v>
      </c>
      <c r="J7" s="61" t="str">
        <f>'Table A-1'!AV28</f>
        <v/>
      </c>
      <c r="K7" s="61" t="str">
        <f>'Table A-1'!AY28</f>
        <v/>
      </c>
      <c r="L7" s="61">
        <f>'Table A-1'!AX28</f>
        <v>145.07371447888403</v>
      </c>
      <c r="M7" s="61" t="str">
        <f>'Table A-1'!AZ28</f>
        <v/>
      </c>
      <c r="N7" s="61" t="str">
        <f>'Table A-1'!BC28</f>
        <v/>
      </c>
      <c r="O7" s="61">
        <f>'Table A-1'!BB28</f>
        <v>145.07371447888403</v>
      </c>
      <c r="P7" s="61" t="str">
        <f>'Table A-1'!BD28</f>
        <v/>
      </c>
      <c r="Q7" s="61" t="str">
        <f>'Table A-1'!BW28</f>
        <v/>
      </c>
      <c r="R7" s="61">
        <f>'Table A-1'!BV28</f>
        <v>68.694649275577135</v>
      </c>
      <c r="S7" s="61" t="str">
        <f>'Table A-1'!BX28</f>
        <v/>
      </c>
      <c r="T7" s="61" t="str">
        <f>'Table A-1'!CA28</f>
        <v/>
      </c>
      <c r="U7" s="61">
        <f>'Table A-1'!BZ28</f>
        <v>255.15155445214364</v>
      </c>
      <c r="V7" s="61" t="str">
        <f>'Table A-1'!CB28</f>
        <v/>
      </c>
      <c r="W7" s="61" t="str">
        <f>'Table A-1'!CE28</f>
        <v/>
      </c>
      <c r="X7" s="61">
        <f>'Table A-1'!CD28</f>
        <v>196.27042650164896</v>
      </c>
      <c r="Y7" s="61" t="str">
        <f>'Table A-1'!CF28</f>
        <v/>
      </c>
      <c r="Z7" s="61" t="str">
        <f>'Table A-1'!CI28</f>
        <v/>
      </c>
      <c r="AA7" s="61">
        <f>'Table A-1'!CH28</f>
        <v>196.27042650164896</v>
      </c>
      <c r="AB7" s="61" t="str">
        <f>'Table A-1'!CJ28</f>
        <v/>
      </c>
    </row>
    <row r="8" spans="1:28" s="63" customFormat="1" x14ac:dyDescent="0.25">
      <c r="A8" s="60" t="str">
        <f>'Table A-1'!A29</f>
        <v>0500-USDA</v>
      </c>
      <c r="B8" s="60" t="str">
        <f>'Table A-1'!B29</f>
        <v>0581-AMS</v>
      </c>
      <c r="C8" s="60" t="str">
        <f>'Table A-1'!C29</f>
        <v>0581-AD75</v>
      </c>
      <c r="D8" s="62" t="str">
        <f>'Table A-1'!D29</f>
        <v>NOP:  Organic Livestock and Poultry Practices</v>
      </c>
      <c r="E8" s="61">
        <f>'Table A-1'!AR29</f>
        <v>-37.283286921225283</v>
      </c>
      <c r="F8" s="61" t="str">
        <f>'Table A-1'!AP29</f>
        <v/>
      </c>
      <c r="G8" s="61">
        <f>'Table A-1'!AQ29</f>
        <v>-2.4855524614150184</v>
      </c>
      <c r="H8" s="61">
        <f>'Table A-1'!AV29</f>
        <v>-23.801047812337757</v>
      </c>
      <c r="I8" s="61" t="str">
        <f>'Table A-1'!AT29</f>
        <v/>
      </c>
      <c r="J8" s="61">
        <f>'Table A-1'!AU29</f>
        <v>-2.5608722329730496</v>
      </c>
      <c r="K8" s="61">
        <f>'Table A-1'!AZ29</f>
        <v>-21.616774437154859</v>
      </c>
      <c r="L8" s="61" t="str">
        <f>'Table A-1'!AX29</f>
        <v/>
      </c>
      <c r="M8" s="61">
        <f>'Table A-1'!AY29</f>
        <v>-6.1762212677585309</v>
      </c>
      <c r="N8" s="61">
        <f>'Table A-1'!BD29</f>
        <v>-23.349129182989568</v>
      </c>
      <c r="O8" s="61" t="str">
        <f>'Table A-1'!BB29</f>
        <v/>
      </c>
      <c r="P8" s="61">
        <f>'Table A-1'!BC29</f>
        <v>-6.1762212677585309</v>
      </c>
      <c r="Q8" s="61">
        <f>'Table A-1'!BX29</f>
        <v>-50.440609807901069</v>
      </c>
      <c r="R8" s="61" t="str">
        <f>'Table A-1'!BV29</f>
        <v/>
      </c>
      <c r="S8" s="61">
        <f>'Table A-1'!BW29</f>
        <v>-3.362707320526737</v>
      </c>
      <c r="T8" s="61">
        <f>'Table A-1'!CB29</f>
        <v>-32.200470099589367</v>
      </c>
      <c r="U8" s="61" t="str">
        <f>'Table A-1'!BZ29</f>
        <v/>
      </c>
      <c r="V8" s="61">
        <f>'Table A-1'!CA29</f>
        <v>-3.4646075423608811</v>
      </c>
      <c r="W8" s="61">
        <f>'Table A-1'!CF29</f>
        <v>-29.245363666399204</v>
      </c>
      <c r="X8" s="61" t="str">
        <f>'Table A-1'!CD29</f>
        <v/>
      </c>
      <c r="Y8" s="61">
        <f>'Table A-1'!CE29</f>
        <v>-8.3558181903997717</v>
      </c>
      <c r="Z8" s="61">
        <f>'Table A-1'!CJ29</f>
        <v>-31.589068768584504</v>
      </c>
      <c r="AA8" s="61" t="str">
        <f>'Table A-1'!CH29</f>
        <v/>
      </c>
      <c r="AB8" s="61">
        <f>'Table A-1'!CI29</f>
        <v>-8.3558181903997717</v>
      </c>
    </row>
    <row r="9" spans="1:28" s="63" customFormat="1" ht="30" customHeight="1" x14ac:dyDescent="0.25">
      <c r="A9" s="60" t="str">
        <f>'Table A-1'!A33</f>
        <v>1100-DOJ</v>
      </c>
      <c r="B9" s="60" t="str">
        <f>'Table A-1'!B33</f>
        <v>1117-DEA</v>
      </c>
      <c r="C9" s="60" t="str">
        <f>'Table A-1'!C33</f>
        <v>1117-AB42</v>
      </c>
      <c r="D9" s="62" t="str">
        <f>'Table A-1'!D33</f>
        <v>Implementation of the Comprehensive Addiction and Recovery Act of 2016 and the Department of Health and Human Services Regulations Relating to the Dispensing of Narcotic Drugs for Opioid Use Disorder</v>
      </c>
      <c r="E9" s="61">
        <f>'Table A-1'!AQ33</f>
        <v>329.9005994241752</v>
      </c>
      <c r="F9" s="61">
        <f>'Table A-1'!AP33</f>
        <v>329.9005994241752</v>
      </c>
      <c r="G9" s="61">
        <f>'Table A-1'!AR33</f>
        <v>329.9005994241752</v>
      </c>
      <c r="H9" s="61">
        <f>'Table A-1'!AU33</f>
        <v>335.92618114881765</v>
      </c>
      <c r="I9" s="61">
        <f>'Table A-1'!AT33</f>
        <v>335.92618114881765</v>
      </c>
      <c r="J9" s="61">
        <f>'Table A-1'!AV33</f>
        <v>335.92618114881765</v>
      </c>
      <c r="K9" s="61">
        <f>'Table A-1'!AY33</f>
        <v>212.40175579364706</v>
      </c>
      <c r="L9" s="61">
        <f>'Table A-1'!AX33</f>
        <v>212.40175579364706</v>
      </c>
      <c r="M9" s="61">
        <f>'Table A-1'!AZ33</f>
        <v>212.40175579364706</v>
      </c>
      <c r="N9" s="61">
        <f>'Table A-1'!BC33</f>
        <v>216.16774437154859</v>
      </c>
      <c r="O9" s="61">
        <f>'Table A-1'!BB33</f>
        <v>216.16774437154859</v>
      </c>
      <c r="P9" s="61">
        <f>'Table A-1'!BD33</f>
        <v>216.16774437154859</v>
      </c>
      <c r="Q9" s="61">
        <f>'Table A-1'!BW33</f>
        <v>446.32297163354878</v>
      </c>
      <c r="R9" s="61">
        <f>'Table A-1'!BV33</f>
        <v>446.32297163354878</v>
      </c>
      <c r="S9" s="61">
        <f>'Table A-1'!BX33</f>
        <v>446.32297163354878</v>
      </c>
      <c r="T9" s="61">
        <f>'Table A-1'!CA33</f>
        <v>454.47498938028025</v>
      </c>
      <c r="U9" s="61">
        <f>'Table A-1'!BZ33</f>
        <v>454.47498938028025</v>
      </c>
      <c r="V9" s="61">
        <f>'Table A-1'!CB33</f>
        <v>454.47498938028025</v>
      </c>
      <c r="W9" s="61">
        <f>'Table A-1'!CE33</f>
        <v>287.35862557228484</v>
      </c>
      <c r="X9" s="61">
        <f>'Table A-1'!CD33</f>
        <v>287.35862557228484</v>
      </c>
      <c r="Y9" s="61">
        <f>'Table A-1'!CF33</f>
        <v>287.35862557228484</v>
      </c>
      <c r="Z9" s="61">
        <f>'Table A-1'!CI33</f>
        <v>292.45363666399203</v>
      </c>
      <c r="AA9" s="61">
        <f>'Table A-1'!CH33</f>
        <v>292.45363666399203</v>
      </c>
      <c r="AB9" s="61">
        <f>'Table A-1'!CJ33</f>
        <v>292.45363666399203</v>
      </c>
    </row>
  </sheetData>
  <mergeCells count="4">
    <mergeCell ref="E3:J3"/>
    <mergeCell ref="K3:P3"/>
    <mergeCell ref="Q3:V3"/>
    <mergeCell ref="W3:AB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9"/>
  <sheetViews>
    <sheetView workbookViewId="0">
      <selection activeCell="A6" sqref="A6:XFD6"/>
    </sheetView>
  </sheetViews>
  <sheetFormatPr defaultColWidth="9.08984375" defaultRowHeight="14.5" x14ac:dyDescent="0.35"/>
  <cols>
    <col min="1" max="1" width="11.54296875" style="18" customWidth="1"/>
    <col min="2" max="2" width="11.81640625" style="18" bestFit="1" customWidth="1"/>
    <col min="3" max="3" width="10.6328125" style="18" bestFit="1" customWidth="1"/>
    <col min="4" max="4" width="88.36328125" style="18" customWidth="1"/>
    <col min="5" max="5" width="11.54296875" style="18" customWidth="1"/>
    <col min="6" max="6" width="9.08984375" style="18" customWidth="1"/>
    <col min="7" max="7" width="11.08984375" style="18" customWidth="1"/>
    <col min="8" max="8" width="12.08984375" style="18" customWidth="1"/>
    <col min="9" max="9" width="9.08984375" style="18" customWidth="1"/>
    <col min="10" max="10" width="11.81640625" style="18" customWidth="1"/>
    <col min="11" max="11" width="11.36328125" style="18" customWidth="1"/>
    <col min="12" max="12" width="9.453125" style="18" customWidth="1"/>
    <col min="13" max="13" width="12.08984375" style="18" customWidth="1"/>
    <col min="14" max="14" width="11.54296875" style="18" customWidth="1"/>
    <col min="15" max="15" width="9.08984375" style="18" customWidth="1"/>
    <col min="16" max="16" width="11.453125" style="18" customWidth="1"/>
    <col min="17" max="17" width="9" customWidth="1"/>
    <col min="18" max="16384" width="9.08984375" style="18"/>
  </cols>
  <sheetData>
    <row r="1" spans="1:17" x14ac:dyDescent="0.35">
      <c r="A1" s="19" t="s">
        <v>351</v>
      </c>
      <c r="B1" s="19"/>
    </row>
    <row r="2" spans="1:17" x14ac:dyDescent="0.35">
      <c r="A2" s="19"/>
      <c r="B2" s="19"/>
    </row>
    <row r="3" spans="1:17" x14ac:dyDescent="0.35">
      <c r="E3" s="81" t="s">
        <v>86</v>
      </c>
      <c r="F3" s="81"/>
      <c r="G3" s="81"/>
      <c r="H3" s="81"/>
      <c r="I3" s="81"/>
      <c r="J3" s="81"/>
      <c r="K3" s="81"/>
      <c r="L3" s="81"/>
      <c r="M3" s="81"/>
      <c r="N3" s="81"/>
      <c r="O3" s="81"/>
      <c r="P3" s="81"/>
    </row>
    <row r="4" spans="1:17" x14ac:dyDescent="0.35">
      <c r="E4" s="81" t="s">
        <v>76</v>
      </c>
      <c r="F4" s="81"/>
      <c r="G4" s="81"/>
      <c r="H4" s="81"/>
      <c r="I4" s="81"/>
      <c r="J4" s="81"/>
      <c r="K4" s="81" t="s">
        <v>119</v>
      </c>
      <c r="L4" s="81"/>
      <c r="M4" s="81"/>
      <c r="N4" s="81"/>
      <c r="O4" s="81"/>
      <c r="P4" s="81"/>
    </row>
    <row r="5" spans="1:17" s="27" customFormat="1" ht="30" customHeight="1" x14ac:dyDescent="0.25">
      <c r="A5" s="26" t="str">
        <f>'Table A-1'!A3</f>
        <v>Agency</v>
      </c>
      <c r="B5" s="26" t="str">
        <f>'Table A-1'!B3</f>
        <v>Subagency</v>
      </c>
      <c r="C5" s="26" t="str">
        <f>'Table A-1'!C3</f>
        <v>RIN</v>
      </c>
      <c r="D5" s="26" t="str">
        <f>'Table A-1'!D3</f>
        <v>Title</v>
      </c>
      <c r="E5" s="28" t="s">
        <v>80</v>
      </c>
      <c r="F5" s="28" t="s">
        <v>81</v>
      </c>
      <c r="G5" s="28" t="s">
        <v>82</v>
      </c>
      <c r="H5" s="28" t="s">
        <v>83</v>
      </c>
      <c r="I5" s="28" t="s">
        <v>84</v>
      </c>
      <c r="J5" s="28" t="s">
        <v>85</v>
      </c>
      <c r="K5" s="28" t="s">
        <v>80</v>
      </c>
      <c r="L5" s="28" t="s">
        <v>81</v>
      </c>
      <c r="M5" s="28" t="s">
        <v>82</v>
      </c>
      <c r="N5" s="28" t="s">
        <v>83</v>
      </c>
      <c r="O5" s="28" t="s">
        <v>84</v>
      </c>
      <c r="P5" s="28" t="s">
        <v>85</v>
      </c>
      <c r="Q5" s="3"/>
    </row>
    <row r="6" spans="1:17" s="27" customFormat="1" x14ac:dyDescent="0.25">
      <c r="A6" s="60" t="str">
        <f>'Table A-1'!A7</f>
        <v>2000-EPA</v>
      </c>
      <c r="B6" s="60" t="str">
        <f>'Table A-1'!B7</f>
        <v>2060-OAR</v>
      </c>
      <c r="C6" s="60" t="str">
        <f>'Table A-1'!C7</f>
        <v>2060-AT04</v>
      </c>
      <c r="D6" s="60" t="str">
        <f>'Table A-1'!D7</f>
        <v>Renewable Fuel Volume Standards for 2018 and Biomass Based Diesel Volume (BBD) for 2019</v>
      </c>
      <c r="E6" s="61">
        <f>'Table A-1'!AY7</f>
        <v>5.8029485791553608</v>
      </c>
      <c r="F6" s="61" t="str">
        <f>'Table A-1'!AX7</f>
        <v/>
      </c>
      <c r="G6" s="61">
        <f>'Table A-1'!AZ7</f>
        <v>17.408845737466081</v>
      </c>
      <c r="H6" s="61">
        <f>'Table A-1'!BC7</f>
        <v>5.8029485791553608</v>
      </c>
      <c r="I6" s="61" t="str">
        <f>'Table A-1'!BB7</f>
        <v/>
      </c>
      <c r="J6" s="61">
        <f>'Table A-1'!BD7</f>
        <v>17.408845737466081</v>
      </c>
      <c r="K6" s="61">
        <f>'Table A-1'!CE7</f>
        <v>7.8508170600659577</v>
      </c>
      <c r="L6" s="61" t="str">
        <f>'Table A-1'!CD7</f>
        <v/>
      </c>
      <c r="M6" s="61">
        <f>'Table A-1'!CF7</f>
        <v>23.55245118019787</v>
      </c>
      <c r="N6" s="61">
        <f>'Table A-1'!CI7</f>
        <v>7.8508170600659577</v>
      </c>
      <c r="O6" s="61" t="str">
        <f>'Table A-1'!CH7</f>
        <v/>
      </c>
      <c r="P6" s="61">
        <f>'Table A-1'!CJ7</f>
        <v>23.55245118019787</v>
      </c>
      <c r="Q6" s="3"/>
    </row>
    <row r="7" spans="1:17" s="27" customFormat="1" ht="30" customHeight="1" x14ac:dyDescent="0.25">
      <c r="A7" s="60" t="str">
        <f>'Table A-1'!A13</f>
        <v>0900-HHS</v>
      </c>
      <c r="B7" s="60" t="str">
        <f>'Table A-1'!B13</f>
        <v>0938-CMS</v>
      </c>
      <c r="C7" s="60" t="str">
        <f>'Table A-1'!C13</f>
        <v>0938-AT08</v>
      </c>
      <c r="D7" s="62" t="str">
        <f>'Table A-1'!D13</f>
        <v>Policy and Technical Changes to the Medicare Advantage and the Medicare Prescription Drug Benefit Programs for Contract Year 2019 (CMS-4182-F)</v>
      </c>
      <c r="E7" s="61" t="str">
        <f>'Table A-1'!AY13</f>
        <v/>
      </c>
      <c r="F7" s="61">
        <f>'Table A-1'!AX13</f>
        <v>-214.15056362800465</v>
      </c>
      <c r="G7" s="61" t="str">
        <f>'Table A-1'!AZ13</f>
        <v/>
      </c>
      <c r="H7" s="61" t="str">
        <f>'Table A-1'!BC13</f>
        <v/>
      </c>
      <c r="I7" s="61">
        <f>'Table A-1'!BB13</f>
        <v>-214.91945431474275</v>
      </c>
      <c r="J7" s="61" t="str">
        <f>'Table A-1'!BD13</f>
        <v/>
      </c>
      <c r="K7" s="61" t="str">
        <f>'Table A-1'!CE13</f>
        <v/>
      </c>
      <c r="L7" s="61">
        <f>'Table A-1'!CD13</f>
        <v>-289.72459008040909</v>
      </c>
      <c r="M7" s="61" t="str">
        <f>'Table A-1'!CF13</f>
        <v/>
      </c>
      <c r="N7" s="61" t="str">
        <f>'Table A-1'!CI13</f>
        <v/>
      </c>
      <c r="O7" s="61">
        <f>'Table A-1'!CH13</f>
        <v>-290.76482334086785</v>
      </c>
      <c r="P7" s="61" t="str">
        <f>'Table A-1'!CJ13</f>
        <v/>
      </c>
      <c r="Q7" s="3"/>
    </row>
    <row r="8" spans="1:17" s="27" customFormat="1" ht="30" customHeight="1" x14ac:dyDescent="0.25">
      <c r="A8" s="60" t="str">
        <f>'Table A-1'!A23</f>
        <v>1200-DOL</v>
      </c>
      <c r="B8" s="60" t="str">
        <f>'Table A-1'!B23</f>
        <v>1210-EBSA</v>
      </c>
      <c r="C8" s="60" t="str">
        <f>'Table A-1'!C23</f>
        <v>1210-ZA27</v>
      </c>
      <c r="D8" s="62" t="str">
        <f>'Table A-1'!D23</f>
        <v>18-Month Extension of Transition Period and Delay of Applicability Dates; Best Interest Contract Exemption; Class Exemption for Principal Transactions; PTE 84-24</v>
      </c>
      <c r="E8" s="61">
        <f>'Table A-1'!AZ23</f>
        <v>-219.25585500542786</v>
      </c>
      <c r="F8" s="61" t="str">
        <f>'Table A-1'!AX23</f>
        <v/>
      </c>
      <c r="G8" s="61">
        <f>'Table A-1'!AY23</f>
        <v>-108.38515127200642</v>
      </c>
      <c r="H8" s="61">
        <f>'Table A-1'!BD23</f>
        <v>-189.88114409779581</v>
      </c>
      <c r="I8" s="61" t="str">
        <f>'Table A-1'!BB23</f>
        <v/>
      </c>
      <c r="J8" s="61">
        <f>'Table A-1'!BC23</f>
        <v>-48.731892198045976</v>
      </c>
      <c r="K8" s="61">
        <f>'Table A-1'!CF23</f>
        <v>-296.63154575919191</v>
      </c>
      <c r="L8" s="61" t="str">
        <f>'Table A-1'!CD23</f>
        <v/>
      </c>
      <c r="M8" s="61">
        <f>'Table A-1'!CE23</f>
        <v>-146.63441921933259</v>
      </c>
      <c r="N8" s="61">
        <f>'Table A-1'!CJ23</f>
        <v>-256.89045924387591</v>
      </c>
      <c r="O8" s="61" t="str">
        <f>'Table A-1'!CH23</f>
        <v/>
      </c>
      <c r="P8" s="61">
        <f>'Table A-1'!CI23</f>
        <v>-65.929443526690889</v>
      </c>
      <c r="Q8" s="3"/>
    </row>
    <row r="9" spans="1:17" s="27" customFormat="1" x14ac:dyDescent="0.25">
      <c r="A9" s="60" t="str">
        <f>'Table A-1'!A35</f>
        <v>1600-DHS</v>
      </c>
      <c r="B9" s="60" t="str">
        <f>'Table A-1'!B35</f>
        <v>1651-USCBP</v>
      </c>
      <c r="C9" s="60" t="str">
        <f>'Table A-1'!C35</f>
        <v>1651-AB04</v>
      </c>
      <c r="D9" s="60" t="str">
        <f>'Table A-1'!D35</f>
        <v>Air Cargo Advance Screening (ACAS)</v>
      </c>
      <c r="E9" s="61" t="str">
        <f>'Table A-1'!AY35</f>
        <v/>
      </c>
      <c r="F9" s="61">
        <f>'Table A-1'!AX35</f>
        <v>28.169594562703544</v>
      </c>
      <c r="G9" s="61" t="str">
        <f>'Table A-1'!AZ35</f>
        <v/>
      </c>
      <c r="H9" s="61" t="str">
        <f>'Table A-1'!BC35</f>
        <v/>
      </c>
      <c r="I9" s="61">
        <f>'Table A-1'!BB35</f>
        <v>27.115117760891113</v>
      </c>
      <c r="J9" s="61" t="str">
        <f>'Table A-1'!BD35</f>
        <v/>
      </c>
      <c r="K9" s="61" t="str">
        <f>'Table A-1'!CE35</f>
        <v/>
      </c>
      <c r="L9" s="61">
        <f>'Table A-1'!CD35</f>
        <v>38.110682965969694</v>
      </c>
      <c r="M9" s="61" t="str">
        <f>'Table A-1'!CF35</f>
        <v/>
      </c>
      <c r="N9" s="61" t="str">
        <f>'Table A-1'!CI35</f>
        <v/>
      </c>
      <c r="O9" s="61">
        <f>'Table A-1'!CH35</f>
        <v>36.684079860291682</v>
      </c>
      <c r="P9" s="61" t="str">
        <f>'Table A-1'!CJ35</f>
        <v/>
      </c>
      <c r="Q9" s="3"/>
    </row>
  </sheetData>
  <mergeCells count="3">
    <mergeCell ref="E4:J4"/>
    <mergeCell ref="K4:P4"/>
    <mergeCell ref="E3:P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
  <sheetViews>
    <sheetView workbookViewId="0"/>
  </sheetViews>
  <sheetFormatPr defaultColWidth="9.08984375" defaultRowHeight="14.5" x14ac:dyDescent="0.35"/>
  <cols>
    <col min="1" max="1" width="9.81640625" style="18" bestFit="1" customWidth="1"/>
    <col min="2" max="2" width="11.08984375" style="18" bestFit="1" customWidth="1"/>
    <col min="3" max="3" width="10" style="18" bestFit="1" customWidth="1"/>
    <col min="4" max="4" width="69.54296875" style="18" bestFit="1" customWidth="1"/>
    <col min="5" max="8" width="12.54296875" style="18" bestFit="1" customWidth="1"/>
    <col min="9" max="16384" width="9.08984375" style="18"/>
  </cols>
  <sheetData>
    <row r="1" spans="1:8" x14ac:dyDescent="0.35">
      <c r="A1" s="19" t="s">
        <v>354</v>
      </c>
      <c r="B1" s="19"/>
    </row>
    <row r="3" spans="1:8" x14ac:dyDescent="0.35">
      <c r="E3" s="78" t="s">
        <v>79</v>
      </c>
      <c r="F3" s="78"/>
      <c r="G3" s="78"/>
      <c r="H3" s="78"/>
    </row>
    <row r="4" spans="1:8" x14ac:dyDescent="0.35">
      <c r="E4" s="82" t="s">
        <v>76</v>
      </c>
      <c r="F4" s="82"/>
      <c r="G4" s="83" t="s">
        <v>119</v>
      </c>
      <c r="H4" s="83"/>
    </row>
    <row r="5" spans="1:8" x14ac:dyDescent="0.35">
      <c r="A5" s="25" t="str">
        <f>'Table A-1'!A3</f>
        <v>Agency</v>
      </c>
      <c r="B5" s="25" t="str">
        <f>'Table A-1'!B3</f>
        <v>Subagency</v>
      </c>
      <c r="C5" s="25" t="str">
        <f>'Table A-1'!C3</f>
        <v>RIN</v>
      </c>
      <c r="D5" s="25" t="str">
        <f>'Table A-1'!D3</f>
        <v>Title</v>
      </c>
      <c r="E5" s="21" t="s">
        <v>74</v>
      </c>
      <c r="F5" s="21" t="s">
        <v>75</v>
      </c>
      <c r="G5" s="24" t="s">
        <v>74</v>
      </c>
      <c r="H5" s="24" t="s">
        <v>75</v>
      </c>
    </row>
    <row r="6" spans="1:8" x14ac:dyDescent="0.35">
      <c r="A6" s="58" t="str">
        <f>'Table A-1'!A4</f>
        <v>1000-DOI</v>
      </c>
      <c r="B6" s="58" t="str">
        <f>'Table A-1'!B4</f>
        <v>1018-FWS</v>
      </c>
      <c r="C6" s="58" t="str">
        <f>'Table A-1'!C4</f>
        <v>1018-BB73</v>
      </c>
      <c r="D6" s="58" t="str">
        <f>'Table A-1'!D4</f>
        <v>Migratory Bird Hunting; 2018-2019 Migratory Game Bird Hunting Regulations</v>
      </c>
      <c r="E6" s="59">
        <f>'Table A-1'!AQ4</f>
        <v>246.87682958461482</v>
      </c>
      <c r="F6" s="59">
        <f>'Table A-1'!AP4</f>
        <v>286.0518953570238</v>
      </c>
      <c r="G6" s="59">
        <f>'Table A-1'!BW4</f>
        <v>333.99999999999994</v>
      </c>
      <c r="H6" s="59">
        <f>'Table A-1'!BV4</f>
        <v>387</v>
      </c>
    </row>
    <row r="7" spans="1:8" x14ac:dyDescent="0.35">
      <c r="A7" s="58" t="str">
        <f>'Table A-1'!A6</f>
        <v>0600-DOC</v>
      </c>
      <c r="B7" s="58" t="str">
        <f>'Table A-1'!B6</f>
        <v>0648-NOAA</v>
      </c>
      <c r="C7" s="58" t="str">
        <f>'Table A-1'!C6</f>
        <v>0648-BF82</v>
      </c>
      <c r="D7" s="58" t="str">
        <f>'Table A-1'!D6</f>
        <v xml:space="preserve">Omnibus Essential Fish Habitat Amendment 2 </v>
      </c>
      <c r="E7" s="59">
        <f>'Table A-1'!AQ6</f>
        <v>54.230235521782227</v>
      </c>
      <c r="F7" s="59">
        <f>'Table A-1'!AP6</f>
        <v>54.230235521782227</v>
      </c>
      <c r="G7" s="59">
        <f>'Table A-1'!BW6</f>
        <v>73.368159720583364</v>
      </c>
      <c r="H7" s="59">
        <f>'Table A-1'!BV6</f>
        <v>73.368159720583364</v>
      </c>
    </row>
  </sheetData>
  <mergeCells count="3">
    <mergeCell ref="E3:H3"/>
    <mergeCell ref="E4:F4"/>
    <mergeCell ref="G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
  <sheetViews>
    <sheetView workbookViewId="0">
      <selection activeCell="A2" sqref="A2"/>
    </sheetView>
  </sheetViews>
  <sheetFormatPr defaultColWidth="9.08984375" defaultRowHeight="14.5" x14ac:dyDescent="0.35"/>
  <cols>
    <col min="1" max="1" width="10.08984375" style="18" bestFit="1" customWidth="1"/>
    <col min="2" max="2" width="10.453125" style="18" bestFit="1" customWidth="1"/>
    <col min="3" max="3" width="10.36328125" style="18" bestFit="1" customWidth="1"/>
    <col min="4" max="4" width="77.81640625" style="18" customWidth="1"/>
    <col min="5" max="16384" width="9.08984375" style="18"/>
  </cols>
  <sheetData>
    <row r="1" spans="1:4" x14ac:dyDescent="0.35">
      <c r="A1" s="19" t="s">
        <v>355</v>
      </c>
      <c r="B1" s="19"/>
    </row>
    <row r="3" spans="1:4" x14ac:dyDescent="0.35">
      <c r="A3" s="25" t="str">
        <f>'Table A-1'!A3</f>
        <v>Agency</v>
      </c>
      <c r="B3" s="25" t="str">
        <f>'Table A-1'!B3</f>
        <v>Subagency</v>
      </c>
      <c r="C3" s="25" t="str">
        <f>'Table A-1'!C3</f>
        <v>RIN</v>
      </c>
      <c r="D3" s="25" t="str">
        <f>'Table A-1'!D3</f>
        <v>Title</v>
      </c>
    </row>
    <row r="4" spans="1:4" x14ac:dyDescent="0.35">
      <c r="A4" s="58" t="str">
        <f>'Table A-1'!A14</f>
        <v>0900-HHS</v>
      </c>
      <c r="B4" s="58" t="str">
        <f>'Table A-1'!B14</f>
        <v>0938-CMS</v>
      </c>
      <c r="C4" s="58" t="str">
        <f>'Table A-1'!C14</f>
        <v>0938-AT12</v>
      </c>
      <c r="D4" s="58" t="str">
        <f>'Table A-1'!D14</f>
        <v>CY 2019 Notice of Benefit and Payment Parameters (CMS-9930-P)</v>
      </c>
    </row>
    <row r="5" spans="1:4" x14ac:dyDescent="0.35">
      <c r="A5" s="58" t="str">
        <f>'Table A-1'!A17</f>
        <v>0900-HHS</v>
      </c>
      <c r="B5" s="58" t="str">
        <f>'Table A-1'!B17</f>
        <v>0938-CMS</v>
      </c>
      <c r="C5" s="58" t="str">
        <f>'Table A-1'!C17</f>
        <v>0938-AT48</v>
      </c>
      <c r="D5" s="58" t="str">
        <f>'Table A-1'!D17</f>
        <v>Short-Term Limited Duration Insurance (CMS-9924-F)</v>
      </c>
    </row>
    <row r="6" spans="1:4" x14ac:dyDescent="0.35">
      <c r="A6" s="58" t="str">
        <f>'Table A-1'!A24</f>
        <v>1200-DOL</v>
      </c>
      <c r="B6" s="58" t="str">
        <f>'Table A-1'!B24</f>
        <v>1210-EBSA</v>
      </c>
      <c r="C6" s="58" t="str">
        <f>'Table A-1'!C24</f>
        <v>1210-AB85</v>
      </c>
      <c r="D6" s="58" t="str">
        <f>'Table A-1'!D24</f>
        <v>Definition of an 'Employer' Under Section 3(5) of ERISA--Association Health Plans</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5"/>
  <sheetViews>
    <sheetView workbookViewId="0">
      <selection activeCell="A26" sqref="A26"/>
    </sheetView>
  </sheetViews>
  <sheetFormatPr defaultColWidth="9.08984375" defaultRowHeight="14.5" x14ac:dyDescent="0.35"/>
  <cols>
    <col min="1" max="1" width="12.36328125" style="18" bestFit="1" customWidth="1"/>
    <col min="2" max="2" width="16.08984375" style="18" bestFit="1" customWidth="1"/>
    <col min="3" max="3" width="10.6328125" style="18" bestFit="1" customWidth="1"/>
    <col min="4" max="4" width="111.453125" style="18" customWidth="1"/>
    <col min="5" max="5" width="9.08984375" style="18"/>
    <col min="6" max="6" width="9.54296875" style="18" bestFit="1" customWidth="1"/>
    <col min="7" max="8" width="9.08984375" style="18"/>
    <col min="9" max="9" width="10.54296875" style="18" customWidth="1"/>
    <col min="10" max="10" width="9.36328125" style="18" bestFit="1" customWidth="1"/>
    <col min="11" max="12" width="9.54296875" style="18" bestFit="1" customWidth="1"/>
    <col min="13" max="16384" width="9.08984375" style="18"/>
  </cols>
  <sheetData>
    <row r="1" spans="1:16" x14ac:dyDescent="0.35">
      <c r="A1" s="19" t="s">
        <v>120</v>
      </c>
    </row>
    <row r="3" spans="1:16" x14ac:dyDescent="0.35">
      <c r="E3" s="81" t="s">
        <v>89</v>
      </c>
      <c r="F3" s="81"/>
      <c r="G3" s="81"/>
      <c r="H3" s="81"/>
      <c r="I3" s="81"/>
      <c r="J3" s="81"/>
      <c r="K3" s="81"/>
      <c r="L3" s="81"/>
      <c r="M3" s="81"/>
      <c r="N3" s="81"/>
      <c r="O3" s="81"/>
      <c r="P3" s="81"/>
    </row>
    <row r="4" spans="1:16" x14ac:dyDescent="0.35">
      <c r="E4" s="84" t="s">
        <v>76</v>
      </c>
      <c r="F4" s="84"/>
      <c r="G4" s="84"/>
      <c r="H4" s="84"/>
      <c r="I4" s="84"/>
      <c r="J4" s="84"/>
      <c r="K4" s="84" t="s">
        <v>119</v>
      </c>
      <c r="L4" s="84"/>
      <c r="M4" s="84"/>
      <c r="N4" s="84"/>
      <c r="O4" s="84"/>
      <c r="P4" s="84"/>
    </row>
    <row r="5" spans="1:16" ht="43.5" x14ac:dyDescent="0.35">
      <c r="A5" s="26" t="str">
        <f>'Table A-1'!A3</f>
        <v>Agency</v>
      </c>
      <c r="B5" s="26" t="str">
        <f>'Table A-1'!B3</f>
        <v>Subagency</v>
      </c>
      <c r="C5" s="26" t="str">
        <f>'Table A-1'!C3</f>
        <v>RIN</v>
      </c>
      <c r="D5" s="26" t="str">
        <f>'Table A-1'!D3</f>
        <v>Title</v>
      </c>
      <c r="E5" s="28" t="s">
        <v>80</v>
      </c>
      <c r="F5" s="28" t="s">
        <v>81</v>
      </c>
      <c r="G5" s="28" t="s">
        <v>82</v>
      </c>
      <c r="H5" s="28" t="s">
        <v>83</v>
      </c>
      <c r="I5" s="28" t="s">
        <v>84</v>
      </c>
      <c r="J5" s="28" t="s">
        <v>85</v>
      </c>
      <c r="K5" s="28" t="s">
        <v>80</v>
      </c>
      <c r="L5" s="28" t="s">
        <v>81</v>
      </c>
      <c r="M5" s="28" t="s">
        <v>82</v>
      </c>
      <c r="N5" s="28" t="s">
        <v>83</v>
      </c>
      <c r="O5" s="28" t="s">
        <v>84</v>
      </c>
      <c r="P5" s="28" t="s">
        <v>85</v>
      </c>
    </row>
    <row r="6" spans="1:16" s="29" customFormat="1" x14ac:dyDescent="0.35">
      <c r="A6" s="58" t="str">
        <f>'Table A-1'!A8</f>
        <v>0600-DOC</v>
      </c>
      <c r="B6" s="58" t="str">
        <f>'Table A-1'!B8</f>
        <v>0651-PTO</v>
      </c>
      <c r="C6" s="58" t="str">
        <f>'Table A-1'!C8</f>
        <v>0651-AD02</v>
      </c>
      <c r="D6" s="58" t="str">
        <f>'Table A-1'!D8</f>
        <v>Setting and Adjusting Patent Fees During Fiscal Year 2017 *</v>
      </c>
      <c r="E6" s="59">
        <f>-'Table A-1'!BG8</f>
        <v>-77.579364704771791</v>
      </c>
      <c r="F6" s="61">
        <f>-'Table A-1'!BF8</f>
        <v>-77.579364704771791</v>
      </c>
      <c r="G6" s="59">
        <f>-'Table A-1'!BH8</f>
        <v>-77.579364704771791</v>
      </c>
      <c r="H6" s="59">
        <f>-'Table A-1'!BK8</f>
        <v>-79.085760135932418</v>
      </c>
      <c r="I6" s="61">
        <f>-'Table A-1'!BJ8</f>
        <v>-79.085760135932418</v>
      </c>
      <c r="J6" s="59">
        <f>-'Table A-1'!BL8</f>
        <v>-79.085760135932418</v>
      </c>
      <c r="K6" s="59">
        <f>-'Table A-1'!CM8</f>
        <v>-104.95722848916786</v>
      </c>
      <c r="L6" s="61">
        <f>-'Table A-1'!CL8</f>
        <v>-104.95722848916786</v>
      </c>
      <c r="M6" s="59">
        <f>-'Table A-1'!CN8</f>
        <v>-104.95722848916786</v>
      </c>
      <c r="N6" s="59">
        <f>-'Table A-1'!CQ8</f>
        <v>-106.99523292585074</v>
      </c>
      <c r="O6" s="59">
        <f>-'Table A-1'!CP8</f>
        <v>-106.99523292585074</v>
      </c>
      <c r="P6" s="59">
        <f>-'Table A-1'!CR8</f>
        <v>-106.99523292585074</v>
      </c>
    </row>
    <row r="7" spans="1:16" x14ac:dyDescent="0.35">
      <c r="A7" s="58" t="str">
        <f>'Table A-1'!A9</f>
        <v>0900-HHS</v>
      </c>
      <c r="B7" s="58" t="str">
        <f>'Table A-1'!B9</f>
        <v>0938-CMS</v>
      </c>
      <c r="C7" s="58" t="str">
        <f>'Table A-1'!C9</f>
        <v>0938-AT01</v>
      </c>
      <c r="D7" s="58" t="str">
        <f>'Table A-1'!D9</f>
        <v>CY 2018 Home Health Prospective Payment System Rate Update;  CY 2019 Case-Mix Adjustment Methodology Refinements; Value-Based Purchasing Model; and Quality Reporting Requirements (CMS-1672-F)</v>
      </c>
      <c r="E7" s="59" t="str">
        <f>'Table A-1'!BG9</f>
        <v/>
      </c>
      <c r="F7" s="61">
        <f>'Table A-1'!BF9</f>
        <v>-58.029485791553611</v>
      </c>
      <c r="G7" s="59" t="str">
        <f>'Table A-1'!BH9</f>
        <v/>
      </c>
      <c r="H7" s="59" t="str">
        <f>'Table A-1'!BK9</f>
        <v/>
      </c>
      <c r="I7" s="61">
        <f>'Table A-1'!BJ9</f>
        <v>-58.029485791553611</v>
      </c>
      <c r="J7" s="59" t="str">
        <f>'Table A-1'!BL9</f>
        <v/>
      </c>
      <c r="K7" s="59" t="str">
        <f>'Table A-1'!CM9</f>
        <v/>
      </c>
      <c r="L7" s="61">
        <f>'Table A-1'!CL9</f>
        <v>-78.508170600659582</v>
      </c>
      <c r="M7" s="59" t="str">
        <f>'Table A-1'!CN9</f>
        <v/>
      </c>
      <c r="N7" s="59" t="str">
        <f>'Table A-1'!CQ9</f>
        <v/>
      </c>
      <c r="O7" s="59">
        <f>'Table A-1'!CP9</f>
        <v>-78.508170600659582</v>
      </c>
      <c r="P7" s="59" t="str">
        <f>'Table A-1'!CR9</f>
        <v/>
      </c>
    </row>
    <row r="8" spans="1:16" x14ac:dyDescent="0.35">
      <c r="A8" s="58" t="str">
        <f>'Table A-1'!A10</f>
        <v>0900-HHS</v>
      </c>
      <c r="B8" s="58" t="str">
        <f>'Table A-1'!B10</f>
        <v>0938-CMS</v>
      </c>
      <c r="C8" s="58" t="str">
        <f>'Table A-1'!C10</f>
        <v>0938-AT03</v>
      </c>
      <c r="D8" s="58" t="str">
        <f>'Table A-1'!D10</f>
        <v>CY 2018 Hospital Outpatient PPS Policy Changes and Payment Rates and Ambulatory Surgical Center Payment System Policy Changes and Payment Rates (CMS-1678-FC)</v>
      </c>
      <c r="E8" s="59" t="str">
        <f>'Table A-1'!BG10</f>
        <v/>
      </c>
      <c r="F8" s="61">
        <f>'Table A-1'!BF10</f>
        <v>539.58109460110427</v>
      </c>
      <c r="G8" s="59" t="str">
        <f>'Table A-1'!BH10</f>
        <v/>
      </c>
      <c r="H8" s="59" t="str">
        <f>'Table A-1'!BK10</f>
        <v/>
      </c>
      <c r="I8" s="61">
        <f>'Table A-1'!BJ10</f>
        <v>539.58109460110427</v>
      </c>
      <c r="J8" s="59" t="str">
        <f>'Table A-1'!BL10</f>
        <v/>
      </c>
      <c r="K8" s="59" t="str">
        <f>'Table A-1'!CM10</f>
        <v/>
      </c>
      <c r="L8" s="61">
        <f>'Table A-1'!CL10</f>
        <v>729.99999999999989</v>
      </c>
      <c r="M8" s="59" t="str">
        <f>'Table A-1'!CN10</f>
        <v/>
      </c>
      <c r="N8" s="59" t="str">
        <f>'Table A-1'!CQ10</f>
        <v/>
      </c>
      <c r="O8" s="59">
        <f>'Table A-1'!CP10</f>
        <v>729.99999999999989</v>
      </c>
      <c r="P8" s="59" t="str">
        <f>'Table A-1'!CR10</f>
        <v/>
      </c>
    </row>
    <row r="9" spans="1:16" x14ac:dyDescent="0.35">
      <c r="A9" s="58" t="str">
        <f>'Table A-1'!A11</f>
        <v>0900-HHS</v>
      </c>
      <c r="B9" s="58" t="str">
        <f>'Table A-1'!B11</f>
        <v>0938-CMS</v>
      </c>
      <c r="C9" s="58" t="str">
        <f>'Table A-1'!C11</f>
        <v>0938-AT02</v>
      </c>
      <c r="D9" s="58" t="str">
        <f>'Table A-1'!D11</f>
        <v>CY 2018 Revisions to Payment Policies under the Physician Fee Schedule and Other Revisions to Part B; Medicare Shared Savings Program Requirements; Medicare Diabetes Prevention Program (CMS-1676-F)</v>
      </c>
      <c r="E9" s="59" t="str">
        <f>'Table A-1'!BG11</f>
        <v/>
      </c>
      <c r="F9" s="61">
        <f>'Table A-1'!BF11</f>
        <v>221.7456553155223</v>
      </c>
      <c r="G9" s="59" t="str">
        <f>'Table A-1'!BH11</f>
        <v/>
      </c>
      <c r="H9" s="59" t="str">
        <f>'Table A-1'!BK11</f>
        <v/>
      </c>
      <c r="I9" s="61">
        <f>'Table A-1'!BJ11</f>
        <v>221.7456553155223</v>
      </c>
      <c r="J9" s="59" t="str">
        <f>'Table A-1'!BL11</f>
        <v/>
      </c>
      <c r="K9" s="59" t="str">
        <f>'Table A-1'!CM11</f>
        <v/>
      </c>
      <c r="L9" s="61">
        <f>'Table A-1'!CL11</f>
        <v>299.99999999999994</v>
      </c>
      <c r="M9" s="59" t="str">
        <f>'Table A-1'!CN11</f>
        <v/>
      </c>
      <c r="N9" s="59" t="str">
        <f>'Table A-1'!CQ11</f>
        <v/>
      </c>
      <c r="O9" s="59">
        <f>'Table A-1'!CP11</f>
        <v>299.99999999999994</v>
      </c>
      <c r="P9" s="59" t="str">
        <f>'Table A-1'!CR11</f>
        <v/>
      </c>
    </row>
    <row r="10" spans="1:16" x14ac:dyDescent="0.35">
      <c r="A10" s="58" t="str">
        <f>'Table A-1'!A12</f>
        <v>0900-HHS</v>
      </c>
      <c r="B10" s="58" t="str">
        <f>'Table A-1'!B12</f>
        <v>0938-CMS</v>
      </c>
      <c r="C10" s="58" t="str">
        <f>'Table A-1'!C12</f>
        <v>0938-AT13</v>
      </c>
      <c r="D10" s="58" t="str">
        <f>'Table A-1'!D12</f>
        <v>CY 2018 Updates to the Quality Payment Program (CMS-5522-FC)</v>
      </c>
      <c r="E10" s="59">
        <f>'Table A-1'!BG12</f>
        <v>868.50381665246232</v>
      </c>
      <c r="F10" s="61" t="str">
        <f>'Table A-1'!BF12</f>
        <v/>
      </c>
      <c r="G10" s="59">
        <f>'Table A-1'!BH12</f>
        <v>1034.813058139104</v>
      </c>
      <c r="H10" s="59">
        <f>'Table A-1'!BK12</f>
        <v>868.50381665246232</v>
      </c>
      <c r="I10" s="61" t="str">
        <f>'Table A-1'!BJ12</f>
        <v/>
      </c>
      <c r="J10" s="59">
        <f>'Table A-1'!BL12</f>
        <v>1034.813058139104</v>
      </c>
      <c r="K10" s="59">
        <f>'Table A-1'!CM12</f>
        <v>1174.9999999999998</v>
      </c>
      <c r="L10" s="61" t="str">
        <f>'Table A-1'!CL12</f>
        <v/>
      </c>
      <c r="M10" s="59">
        <f>'Table A-1'!CN12</f>
        <v>1399.9999999999998</v>
      </c>
      <c r="N10" s="59">
        <f>'Table A-1'!CQ12</f>
        <v>1174.9999999999998</v>
      </c>
      <c r="O10" s="59" t="str">
        <f>'Table A-1'!CP12</f>
        <v/>
      </c>
      <c r="P10" s="59">
        <f>'Table A-1'!CR12</f>
        <v>1399.9999999999998</v>
      </c>
    </row>
    <row r="11" spans="1:16" x14ac:dyDescent="0.35">
      <c r="A11" s="58" t="str">
        <f>'Table A-1'!A15</f>
        <v>0900-HHS</v>
      </c>
      <c r="B11" s="58" t="str">
        <f>'Table A-1'!B15</f>
        <v>0938-CMS</v>
      </c>
      <c r="C11" s="58" t="str">
        <f>'Table A-1'!C15</f>
        <v>0938-AT21</v>
      </c>
      <c r="D11" s="58" t="str">
        <f>'Table A-1'!D15</f>
        <v>Durable Medical Equipment Fee Schedule, Adjustments to Resume the Transitional 50/50 Blended Rates to Provide Relief in Non-Competitive Bidding Areas (CMS-1687-IFC)</v>
      </c>
      <c r="E11" s="59" t="str">
        <f>'Table A-1'!BG15</f>
        <v/>
      </c>
      <c r="F11" s="61">
        <f>'Table A-1'!BF15</f>
        <v>105.90381156958533</v>
      </c>
      <c r="G11" s="59" t="str">
        <f>'Table A-1'!BH15</f>
        <v/>
      </c>
      <c r="H11" s="59" t="str">
        <f>'Table A-1'!BK15</f>
        <v/>
      </c>
      <c r="I11" s="61">
        <f>'Table A-1'!BJ15</f>
        <v>105.17844299719091</v>
      </c>
      <c r="J11" s="59" t="str">
        <f>'Table A-1'!BL15</f>
        <v/>
      </c>
      <c r="K11" s="59" t="str">
        <f>'Table A-1'!CM15</f>
        <v/>
      </c>
      <c r="L11" s="61">
        <f>'Table A-1'!CL15</f>
        <v>143.27741134620373</v>
      </c>
      <c r="M11" s="59" t="str">
        <f>'Table A-1'!CN15</f>
        <v/>
      </c>
      <c r="N11" s="59" t="str">
        <f>'Table A-1'!CQ15</f>
        <v/>
      </c>
      <c r="O11" s="59">
        <f>'Table A-1'!CP15</f>
        <v>142.29605921369549</v>
      </c>
      <c r="P11" s="59" t="str">
        <f>'Table A-1'!CR15</f>
        <v/>
      </c>
    </row>
    <row r="12" spans="1:16" x14ac:dyDescent="0.35">
      <c r="A12" s="58" t="str">
        <f>'Table A-1'!A16</f>
        <v>0900-HHS</v>
      </c>
      <c r="B12" s="58" t="str">
        <f>'Table A-1'!B16</f>
        <v>0938-CMS</v>
      </c>
      <c r="C12" s="58" t="str">
        <f>'Table A-1'!C16</f>
        <v>0938-AT65</v>
      </c>
      <c r="D12" s="58" t="str">
        <f>'Table A-1'!D16</f>
        <v>Ratification and Reissuance of the Methodology for the HHS-operated Permanent Risk Adjustment Program under the Patient Protection and Affordable Care Act (CMS-9920-F)</v>
      </c>
      <c r="E12" s="59" t="str">
        <f>'Table A-1'!BG16</f>
        <v/>
      </c>
      <c r="F12" s="61">
        <f>'Table A-1'!BF16</f>
        <v>3828.0691629303001</v>
      </c>
      <c r="G12" s="59" t="str">
        <f>'Table A-1'!BH16</f>
        <v/>
      </c>
      <c r="H12" s="59" t="str">
        <f>'Table A-1'!BK16</f>
        <v/>
      </c>
      <c r="I12" s="61">
        <f>'Table A-1'!BJ16</f>
        <v>3828.0691629303001</v>
      </c>
      <c r="J12" s="59" t="str">
        <f>'Table A-1'!BL16</f>
        <v/>
      </c>
      <c r="K12" s="59" t="str">
        <f>'Table A-1'!CM16</f>
        <v/>
      </c>
      <c r="L12" s="61">
        <f>'Table A-1'!CL16</f>
        <v>5178.9999999999991</v>
      </c>
      <c r="M12" s="59" t="str">
        <f>'Table A-1'!CN16</f>
        <v/>
      </c>
      <c r="N12" s="59" t="str">
        <f>'Table A-1'!CQ16</f>
        <v/>
      </c>
      <c r="O12" s="59">
        <f>'Table A-1'!CP16</f>
        <v>5178.9999999999991</v>
      </c>
      <c r="P12" s="59" t="str">
        <f>'Table A-1'!CR16</f>
        <v/>
      </c>
    </row>
    <row r="13" spans="1:16" s="29" customFormat="1" x14ac:dyDescent="0.35">
      <c r="A13" s="58" t="str">
        <f>'Table A-1'!A18</f>
        <v>0900-HHS</v>
      </c>
      <c r="B13" s="58" t="str">
        <f>'Table A-1'!B18</f>
        <v>0938-CMS</v>
      </c>
      <c r="C13" s="58" t="str">
        <f>'Table A-1'!C18</f>
        <v>0938-AT25</v>
      </c>
      <c r="D13" s="58" t="str">
        <f>'Table A-1'!D18</f>
        <v>Inpatient Rehabilitation Facility Prospective Payment System for Federal Fiscal Year 2019 (CMS-1688-F)</v>
      </c>
      <c r="E13" s="59" t="str">
        <f>'Table A-1'!BG18</f>
        <v/>
      </c>
      <c r="F13" s="61">
        <f>'Table A-1'!BF18</f>
        <v>76.163700101414108</v>
      </c>
      <c r="G13" s="59" t="str">
        <f>'Table A-1'!BH18</f>
        <v/>
      </c>
      <c r="H13" s="59" t="str">
        <f>'Table A-1'!BK18</f>
        <v/>
      </c>
      <c r="I13" s="61">
        <f>'Table A-1'!BJ18</f>
        <v>76.163700101414108</v>
      </c>
      <c r="J13" s="59" t="str">
        <f>'Table A-1'!BL18</f>
        <v/>
      </c>
      <c r="K13" s="59" t="str">
        <f>'Table A-1'!CM18</f>
        <v/>
      </c>
      <c r="L13" s="61">
        <f>'Table A-1'!CL18</f>
        <v>103.04197391336569</v>
      </c>
      <c r="M13" s="59" t="str">
        <f>'Table A-1'!CN18</f>
        <v/>
      </c>
      <c r="N13" s="59" t="str">
        <f>'Table A-1'!CQ18</f>
        <v/>
      </c>
      <c r="O13" s="59">
        <f>'Table A-1'!CP18</f>
        <v>103.04197391336569</v>
      </c>
      <c r="P13" s="59" t="str">
        <f>'Table A-1'!CR18</f>
        <v/>
      </c>
    </row>
    <row r="14" spans="1:16" x14ac:dyDescent="0.35">
      <c r="A14" s="58" t="str">
        <f>'Table A-1'!A19</f>
        <v>0900-HHS</v>
      </c>
      <c r="B14" s="58" t="str">
        <f>'Table A-1'!B19</f>
        <v>0938-CMS</v>
      </c>
      <c r="C14" s="58" t="str">
        <f>'Table A-1'!C19</f>
        <v>0938-AT26</v>
      </c>
      <c r="D14" s="58" t="str">
        <f>'Table A-1'!D19</f>
        <v>FY 2019 Hospice Wage Index and Payment Rate Update and Hospice Quality Reporting Requirements (CMS-1692-F)</v>
      </c>
      <c r="E14" s="59" t="str">
        <f>'Table A-1'!BG19</f>
        <v/>
      </c>
      <c r="F14" s="61">
        <f>'Table A-1'!BF19</f>
        <v>246.62531461410282</v>
      </c>
      <c r="G14" s="59" t="str">
        <f>'Table A-1'!BH19</f>
        <v/>
      </c>
      <c r="H14" s="59" t="str">
        <f>'Table A-1'!BK19</f>
        <v/>
      </c>
      <c r="I14" s="61">
        <f>'Table A-1'!BJ19</f>
        <v>246.62531461410282</v>
      </c>
      <c r="J14" s="59" t="str">
        <f>'Table A-1'!BL19</f>
        <v/>
      </c>
      <c r="K14" s="59" t="str">
        <f>'Table A-1'!CM19</f>
        <v/>
      </c>
      <c r="L14" s="61">
        <f>'Table A-1'!CL19</f>
        <v>333.6597250528032</v>
      </c>
      <c r="M14" s="59" t="str">
        <f>'Table A-1'!CN19</f>
        <v/>
      </c>
      <c r="N14" s="59" t="str">
        <f>'Table A-1'!CQ19</f>
        <v/>
      </c>
      <c r="O14" s="59">
        <f>'Table A-1'!CP19</f>
        <v>333.6597250528032</v>
      </c>
      <c r="P14" s="59" t="str">
        <f>'Table A-1'!CR19</f>
        <v/>
      </c>
    </row>
    <row r="15" spans="1:16" x14ac:dyDescent="0.35">
      <c r="A15" s="58" t="str">
        <f>'Table A-1'!A20</f>
        <v>0900-HHS</v>
      </c>
      <c r="B15" s="58" t="str">
        <f>'Table A-1'!B20</f>
        <v>0938-CMS</v>
      </c>
      <c r="C15" s="58" t="str">
        <f>'Table A-1'!C20</f>
        <v>0938-AT24</v>
      </c>
      <c r="D15" s="58" t="str">
        <f>'Table A-1'!D20</f>
        <v>FY 2019 Prospective Payment System and Consolidated Billing for Skilled Nursing Facilities (SNFs) (CMS-1696-F)</v>
      </c>
      <c r="E15" s="59" t="str">
        <f>'Table A-1'!BG20</f>
        <v/>
      </c>
      <c r="F15" s="61">
        <f>'Table A-1'!BF20</f>
        <v>824.30884566901909</v>
      </c>
      <c r="G15" s="59" t="str">
        <f>'Table A-1'!BH20</f>
        <v/>
      </c>
      <c r="H15" s="59" t="str">
        <f>'Table A-1'!BK20</f>
        <v/>
      </c>
      <c r="I15" s="61">
        <f>'Table A-1'!BJ20</f>
        <v>824.30884566901909</v>
      </c>
      <c r="J15" s="59" t="str">
        <f>'Table A-1'!BL20</f>
        <v/>
      </c>
      <c r="K15" s="59" t="str">
        <f>'Table A-1'!CM20</f>
        <v/>
      </c>
      <c r="L15" s="61">
        <f>'Table A-1'!CL20</f>
        <v>1115.2085633823694</v>
      </c>
      <c r="M15" s="59" t="str">
        <f>'Table A-1'!CN20</f>
        <v/>
      </c>
      <c r="N15" s="59" t="str">
        <f>'Table A-1'!CQ20</f>
        <v/>
      </c>
      <c r="O15" s="59">
        <f>'Table A-1'!CP20</f>
        <v>1115.2085633823694</v>
      </c>
      <c r="P15" s="59" t="str">
        <f>'Table A-1'!CR20</f>
        <v/>
      </c>
    </row>
    <row r="16" spans="1:16" x14ac:dyDescent="0.35">
      <c r="A16" s="58" t="str">
        <f>'Table A-1'!A21</f>
        <v>0900-HHS</v>
      </c>
      <c r="B16" s="58" t="str">
        <f>'Table A-1'!B21</f>
        <v>0938-CMS</v>
      </c>
      <c r="C16" s="58" t="str">
        <f>'Table A-1'!C21</f>
        <v>0938-AT27</v>
      </c>
      <c r="D16" s="58" t="str">
        <f>'Table A-1'!D21</f>
        <v>Hospital Inpatient Prospective Payment System for Acute Care Hospitals and the Long-Term Care Hospital Prospective Payment System and FY 2019 Rates (CMS-1694-F)</v>
      </c>
      <c r="E16" s="59" t="str">
        <f>'Table A-1'!BG21</f>
        <v/>
      </c>
      <c r="F16" s="61">
        <f>'Table A-1'!BF21</f>
        <v>3510.0585218165988</v>
      </c>
      <c r="G16" s="59" t="str">
        <f>'Table A-1'!BH21</f>
        <v/>
      </c>
      <c r="H16" s="59" t="str">
        <f>'Table A-1'!BK21</f>
        <v/>
      </c>
      <c r="I16" s="61">
        <f>'Table A-1'!BJ21</f>
        <v>3510.0585218165988</v>
      </c>
      <c r="J16" s="59" t="str">
        <f>'Table A-1'!BL21</f>
        <v/>
      </c>
      <c r="K16" s="59" t="str">
        <f>'Table A-1'!CM21</f>
        <v/>
      </c>
      <c r="L16" s="61">
        <f>'Table A-1'!CL21</f>
        <v>4748.7629692073961</v>
      </c>
      <c r="M16" s="59" t="str">
        <f>'Table A-1'!CN21</f>
        <v/>
      </c>
      <c r="N16" s="59" t="str">
        <f>'Table A-1'!CQ21</f>
        <v/>
      </c>
      <c r="O16" s="59">
        <f>'Table A-1'!CP21</f>
        <v>4748.7629692073961</v>
      </c>
      <c r="P16" s="59" t="str">
        <f>'Table A-1'!CR21</f>
        <v/>
      </c>
    </row>
    <row r="17" spans="1:16" x14ac:dyDescent="0.35">
      <c r="A17" s="58" t="str">
        <f>'Table A-1'!A25</f>
        <v>0500-USDA</v>
      </c>
      <c r="B17" s="58" t="str">
        <f>'Table A-1'!B25</f>
        <v>0560-FSA</v>
      </c>
      <c r="C17" s="58" t="str">
        <f>'Table A-1'!C25</f>
        <v>0560-AI39</v>
      </c>
      <c r="D17" s="58" t="str">
        <f>'Table A-1'!D25</f>
        <v>Crops, Trees, Bushes, and Vines Assistance for Losses Due to Hurricanes and Wildfires</v>
      </c>
      <c r="E17" s="59" t="str">
        <f>'Table A-1'!BG25</f>
        <v/>
      </c>
      <c r="F17" s="61">
        <f>'Table A-1'!BF25</f>
        <v>1262.1413159662909</v>
      </c>
      <c r="G17" s="59" t="str">
        <f>'Table A-1'!BH25</f>
        <v/>
      </c>
      <c r="H17" s="59" t="str">
        <f>'Table A-1'!BK25</f>
        <v/>
      </c>
      <c r="I17" s="61">
        <f>'Table A-1'!BJ25</f>
        <v>1262.1413159662909</v>
      </c>
      <c r="J17" s="59" t="str">
        <f>'Table A-1'!BL25</f>
        <v/>
      </c>
      <c r="K17" s="59" t="str">
        <f>'Table A-1'!CM25</f>
        <v/>
      </c>
      <c r="L17" s="61">
        <f>'Table A-1'!CL25</f>
        <v>1707.5527105643457</v>
      </c>
      <c r="M17" s="59" t="str">
        <f>'Table A-1'!CN25</f>
        <v/>
      </c>
      <c r="N17" s="59" t="str">
        <f>'Table A-1'!CQ25</f>
        <v/>
      </c>
      <c r="O17" s="59">
        <f>'Table A-1'!CP25</f>
        <v>1707.5527105643457</v>
      </c>
      <c r="P17" s="59" t="str">
        <f>'Table A-1'!CR25</f>
        <v/>
      </c>
    </row>
    <row r="18" spans="1:16" x14ac:dyDescent="0.35">
      <c r="A18" s="58" t="str">
        <f>'Table A-1'!A26</f>
        <v>0500-USDA</v>
      </c>
      <c r="B18" s="58" t="str">
        <f>'Table A-1'!B26</f>
        <v>0560-FSA</v>
      </c>
      <c r="C18" s="58" t="str">
        <f>'Table A-1'!C26</f>
        <v>0560-AI40</v>
      </c>
      <c r="D18" s="58" t="str">
        <f>'Table A-1'!D26</f>
        <v>Seed Cotton Changes to Agriculture Risk Coverage (ARC) and Price Loss Coverage (PLC) Programs, and Marketing Assistance Loans (MAL)</v>
      </c>
      <c r="E18" s="59">
        <f>'Table A-1'!BG26</f>
        <v>148.4456277858975</v>
      </c>
      <c r="F18" s="61">
        <f>'Table A-1'!BF26</f>
        <v>518.89605797348065</v>
      </c>
      <c r="G18" s="59">
        <f>'Table A-1'!BH26</f>
        <v>903.17812783240879</v>
      </c>
      <c r="H18" s="59">
        <f>'Table A-1'!BK26</f>
        <v>148.4456277858975</v>
      </c>
      <c r="I18" s="61">
        <f>'Table A-1'!BJ26</f>
        <v>518.89605797348065</v>
      </c>
      <c r="J18" s="59">
        <f>'Table A-1'!BL26</f>
        <v>903.17812783240879</v>
      </c>
      <c r="K18" s="59">
        <f>'Table A-1'!CM26</f>
        <v>200.83229262103097</v>
      </c>
      <c r="L18" s="61">
        <f>'Table A-1'!CL26</f>
        <v>702.01518568894949</v>
      </c>
      <c r="M18" s="59">
        <f>'Table A-1'!CN26</f>
        <v>1221.9109229634396</v>
      </c>
      <c r="N18" s="59">
        <f>'Table A-1'!CQ26</f>
        <v>200.83229262103097</v>
      </c>
      <c r="O18" s="59">
        <f>'Table A-1'!CP26</f>
        <v>702.01518568894949</v>
      </c>
      <c r="P18" s="59">
        <f>'Table A-1'!CR26</f>
        <v>1221.9109229634396</v>
      </c>
    </row>
    <row r="19" spans="1:16" x14ac:dyDescent="0.35">
      <c r="A19" s="58" t="str">
        <f>'Table A-1'!A27</f>
        <v>0500-USDA</v>
      </c>
      <c r="B19" s="58" t="str">
        <f>'Table A-1'!B27</f>
        <v>0560-FSA</v>
      </c>
      <c r="C19" s="58" t="str">
        <f>'Table A-1'!C27</f>
        <v>0560-AI42</v>
      </c>
      <c r="D19" s="58" t="str">
        <f>'Table A-1'!D27</f>
        <v>Market Facilitation Program (MFP)</v>
      </c>
      <c r="E19" s="59" t="str">
        <f>'Table A-1'!BG27</f>
        <v/>
      </c>
      <c r="F19" s="61">
        <f>'Table A-1'!BF27</f>
        <v>3626.8428619721003</v>
      </c>
      <c r="G19" s="59" t="str">
        <f>'Table A-1'!BH27</f>
        <v/>
      </c>
      <c r="H19" s="59" t="str">
        <f>'Table A-1'!BK27</f>
        <v/>
      </c>
      <c r="I19" s="61">
        <f>'Table A-1'!BJ27</f>
        <v>3626.8428619721003</v>
      </c>
      <c r="J19" s="59" t="str">
        <f>'Table A-1'!BL27</f>
        <v/>
      </c>
      <c r="K19" s="59" t="str">
        <f>'Table A-1'!CM27</f>
        <v/>
      </c>
      <c r="L19" s="61">
        <f>'Table A-1'!CL27</f>
        <v>4906.7606625412236</v>
      </c>
      <c r="M19" s="59" t="str">
        <f>'Table A-1'!CN27</f>
        <v/>
      </c>
      <c r="N19" s="59" t="str">
        <f>'Table A-1'!CQ27</f>
        <v/>
      </c>
      <c r="O19" s="59">
        <f>'Table A-1'!CP27</f>
        <v>4906.7606625412236</v>
      </c>
      <c r="P19" s="59" t="str">
        <f>'Table A-1'!CR27</f>
        <v/>
      </c>
    </row>
    <row r="20" spans="1:16" x14ac:dyDescent="0.35">
      <c r="A20" s="58" t="str">
        <f>'Table A-1'!A30</f>
        <v>2900-VA</v>
      </c>
      <c r="B20" s="58" t="str">
        <f>'Table A-1'!B30</f>
        <v>2900-VA</v>
      </c>
      <c r="C20" s="58" t="str">
        <f>'Table A-1'!C30</f>
        <v>2900-AQ08</v>
      </c>
      <c r="D20" s="58" t="str">
        <f>'Table A-1'!D30</f>
        <v xml:space="preserve">Reimbursement for Emergency Treatment </v>
      </c>
      <c r="E20" s="59">
        <f>'Table A-1'!BG30</f>
        <v>19.149730311212689</v>
      </c>
      <c r="F20" s="61">
        <f>'Table A-1'!BF30</f>
        <v>27.578513122435854</v>
      </c>
      <c r="G20" s="59">
        <f>'Table A-1'!BH30</f>
        <v>37.922268964780287</v>
      </c>
      <c r="H20" s="59">
        <f>'Table A-1'!BK30</f>
        <v>19.817069397815558</v>
      </c>
      <c r="I20" s="61">
        <f>'Table A-1'!BJ30</f>
        <v>28.289374323382383</v>
      </c>
      <c r="J20" s="59">
        <f>'Table A-1'!BL30</f>
        <v>38.901516537512755</v>
      </c>
      <c r="K20" s="59">
        <f>'Table A-1'!CM30</f>
        <v>25.907696298217658</v>
      </c>
      <c r="L20" s="61">
        <f>'Table A-1'!CL30</f>
        <v>37.311008077963464</v>
      </c>
      <c r="M20" s="59">
        <f>'Table A-1'!CN30</f>
        <v>51.305089487531042</v>
      </c>
      <c r="N20" s="59">
        <f>'Table A-1'!CQ30</f>
        <v>26.810540260125247</v>
      </c>
      <c r="O20" s="59">
        <f>'Table A-1'!CP30</f>
        <v>38.272733167821542</v>
      </c>
      <c r="P20" s="59">
        <f>'Table A-1'!CR30</f>
        <v>52.629914866417174</v>
      </c>
    </row>
    <row r="21" spans="1:16" x14ac:dyDescent="0.35">
      <c r="A21" s="58" t="str">
        <f>'Table A-1'!A31</f>
        <v>2900-VA</v>
      </c>
      <c r="B21" s="58" t="str">
        <f>'Table A-1'!B31</f>
        <v>2900-VA</v>
      </c>
      <c r="C21" s="58" t="str">
        <f>'Table A-1'!C31</f>
        <v>2900-AP60</v>
      </c>
      <c r="D21" s="58" t="str">
        <f>'Table A-1'!D31</f>
        <v>Expanded Access to Non-VA Care Through the Veterans Choice Program</v>
      </c>
      <c r="E21" s="59" t="str">
        <f>'Table A-1'!BG31</f>
        <v/>
      </c>
      <c r="F21" s="61">
        <f>'Table A-1'!BF31</f>
        <v>1367.1668334355975</v>
      </c>
      <c r="G21" s="59" t="str">
        <f>'Table A-1'!BH31</f>
        <v/>
      </c>
      <c r="H21" s="59" t="str">
        <f>'Table A-1'!BK31</f>
        <v/>
      </c>
      <c r="I21" s="61">
        <f>'Table A-1'!BJ31</f>
        <v>1372.5371331476849</v>
      </c>
      <c r="J21" s="59" t="str">
        <f>'Table A-1'!BL31</f>
        <v/>
      </c>
      <c r="K21" s="59" t="str">
        <f>'Table A-1'!CM31</f>
        <v/>
      </c>
      <c r="L21" s="61">
        <f>'Table A-1'!CL31</f>
        <v>1849.6418766224572</v>
      </c>
      <c r="M21" s="59" t="str">
        <f>'Table A-1'!CN31</f>
        <v/>
      </c>
      <c r="N21" s="59" t="str">
        <f>'Table A-1'!CQ31</f>
        <v/>
      </c>
      <c r="O21" s="59">
        <f>'Table A-1'!CP31</f>
        <v>1856.9073624392313</v>
      </c>
      <c r="P21" s="59" t="str">
        <f>'Table A-1'!CR31</f>
        <v/>
      </c>
    </row>
    <row r="22" spans="1:16" x14ac:dyDescent="0.35">
      <c r="A22" s="58" t="str">
        <f>'Table A-1'!A32</f>
        <v>0700-DOD</v>
      </c>
      <c r="B22" s="58" t="str">
        <f>'Table A-1'!B32</f>
        <v>0720-DODOASHA</v>
      </c>
      <c r="C22" s="58" t="str">
        <f>'Table A-1'!C32</f>
        <v>0720-AB47</v>
      </c>
      <c r="D22" s="58" t="str">
        <f>'Table A-1'!D32</f>
        <v>TRICARE; Reimbursement of Long-Term Care Hospitals and Inpatient Rehabilitation Facilities</v>
      </c>
      <c r="E22" s="59" t="str">
        <f>'Table A-1'!BG32</f>
        <v/>
      </c>
      <c r="F22" s="61">
        <f>-'Table A-1'!BF32</f>
        <v>-103.72770585240207</v>
      </c>
      <c r="G22" s="59" t="str">
        <f>'Table A-1'!BH32</f>
        <v/>
      </c>
      <c r="H22" s="59" t="str">
        <f>'Table A-1'!BK32</f>
        <v/>
      </c>
      <c r="I22" s="61">
        <f>-'Table A-1'!BJ32</f>
        <v>-104.96083242547257</v>
      </c>
      <c r="J22" s="59" t="str">
        <f>'Table A-1'!BL32</f>
        <v/>
      </c>
      <c r="K22" s="59" t="str">
        <f>'Table A-1'!CM32</f>
        <v/>
      </c>
      <c r="L22" s="61">
        <f>-'Table A-1'!CL32</f>
        <v>-140.33335494867899</v>
      </c>
      <c r="M22" s="59" t="str">
        <f>'Table A-1'!CN32</f>
        <v/>
      </c>
      <c r="N22" s="59" t="str">
        <f>'Table A-1'!CQ32</f>
        <v/>
      </c>
      <c r="O22" s="59">
        <f>-'Table A-1'!CP32</f>
        <v>-142.001653573943</v>
      </c>
      <c r="P22" s="59" t="str">
        <f>'Table A-1'!CR32</f>
        <v/>
      </c>
    </row>
    <row r="23" spans="1:16" x14ac:dyDescent="0.35">
      <c r="A23" s="58" t="str">
        <f>'Table A-1'!A34</f>
        <v>1400-STATE</v>
      </c>
      <c r="B23" s="58" t="str">
        <f>'Table A-1'!B34</f>
        <v>1400-STATE</v>
      </c>
      <c r="C23" s="58" t="str">
        <f>'Table A-1'!C34</f>
        <v>1400-AD81</v>
      </c>
      <c r="D23" s="58" t="str">
        <f>'Table A-1'!D34</f>
        <v>Schedule of Fees for Consular Services, Department of State and Overseas Embassies and Consulates--Passport and Documentary Services Fee Changes</v>
      </c>
      <c r="E23" s="59" t="str">
        <f>'Table A-1'!BG34</f>
        <v/>
      </c>
      <c r="F23" s="61">
        <f>'Table A-1'!BF34</f>
        <v>83.417385825358309</v>
      </c>
      <c r="G23" s="59" t="str">
        <f>'Table A-1'!BH34</f>
        <v/>
      </c>
      <c r="H23" s="59" t="str">
        <f>'Table A-1'!BK34</f>
        <v/>
      </c>
      <c r="I23" s="61">
        <f>'Table A-1'!BJ34</f>
        <v>83.417385825358309</v>
      </c>
      <c r="J23" s="59" t="str">
        <f>'Table A-1'!BL34</f>
        <v/>
      </c>
      <c r="K23" s="59" t="str">
        <f>'Table A-1'!CM34</f>
        <v/>
      </c>
      <c r="L23" s="61">
        <f>'Table A-1'!CL34</f>
        <v>112.85549523844814</v>
      </c>
      <c r="M23" s="59" t="str">
        <f>'Table A-1'!CN34</f>
        <v/>
      </c>
      <c r="N23" s="59" t="str">
        <f>'Table A-1'!CQ34</f>
        <v/>
      </c>
      <c r="O23" s="59">
        <f>'Table A-1'!CP34</f>
        <v>112.85549523844814</v>
      </c>
      <c r="P23" s="59" t="str">
        <f>'Table A-1'!CR34</f>
        <v/>
      </c>
    </row>
    <row r="25" spans="1:16" x14ac:dyDescent="0.35">
      <c r="A25" s="18" t="s">
        <v>356</v>
      </c>
    </row>
  </sheetData>
  <mergeCells count="3">
    <mergeCell ref="E3:P3"/>
    <mergeCell ref="E4:J4"/>
    <mergeCell ref="K4:P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
  <sheetViews>
    <sheetView workbookViewId="0">
      <selection activeCell="A17" sqref="A17"/>
    </sheetView>
  </sheetViews>
  <sheetFormatPr defaultColWidth="9.08984375" defaultRowHeight="14.5" x14ac:dyDescent="0.35"/>
  <cols>
    <col min="1" max="1" width="37.81640625" style="18" customWidth="1"/>
    <col min="2" max="2" width="99.54296875" style="18" customWidth="1"/>
    <col min="3" max="3" width="30.36328125" style="18" bestFit="1" customWidth="1"/>
    <col min="4" max="4" width="18.81640625" style="18" bestFit="1" customWidth="1"/>
    <col min="5" max="5" width="16" style="18" bestFit="1" customWidth="1"/>
    <col min="6" max="16384" width="9.08984375" style="18"/>
  </cols>
  <sheetData>
    <row r="1" spans="1:5" x14ac:dyDescent="0.35">
      <c r="A1" s="19" t="s">
        <v>359</v>
      </c>
    </row>
    <row r="3" spans="1:5" x14ac:dyDescent="0.35">
      <c r="A3" s="77" t="s">
        <v>13</v>
      </c>
      <c r="B3" s="77" t="s">
        <v>360</v>
      </c>
      <c r="C3" s="77" t="s">
        <v>361</v>
      </c>
      <c r="D3" s="77" t="s">
        <v>362</v>
      </c>
      <c r="E3" s="77" t="s">
        <v>363</v>
      </c>
    </row>
    <row r="4" spans="1:5" x14ac:dyDescent="0.35">
      <c r="A4" s="26" t="s">
        <v>364</v>
      </c>
      <c r="B4" s="26" t="s">
        <v>365</v>
      </c>
      <c r="C4" s="33" t="s">
        <v>366</v>
      </c>
      <c r="D4" s="33" t="s">
        <v>367</v>
      </c>
      <c r="E4" s="33" t="s">
        <v>367</v>
      </c>
    </row>
    <row r="5" spans="1:5" x14ac:dyDescent="0.35">
      <c r="A5" s="26" t="s">
        <v>368</v>
      </c>
      <c r="B5" s="26" t="s">
        <v>369</v>
      </c>
      <c r="C5" s="33" t="s">
        <v>366</v>
      </c>
      <c r="D5" s="33" t="s">
        <v>366</v>
      </c>
      <c r="E5" s="33" t="s">
        <v>367</v>
      </c>
    </row>
    <row r="6" spans="1:5" x14ac:dyDescent="0.35">
      <c r="A6" s="26" t="s">
        <v>370</v>
      </c>
      <c r="B6" s="26" t="s">
        <v>371</v>
      </c>
      <c r="C6" s="33" t="s">
        <v>367</v>
      </c>
      <c r="D6" s="33" t="s">
        <v>367</v>
      </c>
      <c r="E6" s="33" t="s">
        <v>367</v>
      </c>
    </row>
    <row r="7" spans="1:5" x14ac:dyDescent="0.35">
      <c r="A7" s="26" t="s">
        <v>370</v>
      </c>
      <c r="B7" s="26" t="s">
        <v>372</v>
      </c>
      <c r="C7" s="33" t="s">
        <v>366</v>
      </c>
      <c r="D7" s="33" t="s">
        <v>367</v>
      </c>
      <c r="E7" s="33" t="s">
        <v>367</v>
      </c>
    </row>
    <row r="8" spans="1:5" x14ac:dyDescent="0.35">
      <c r="A8" s="26" t="s">
        <v>373</v>
      </c>
      <c r="B8" s="26" t="s">
        <v>374</v>
      </c>
      <c r="C8" s="33" t="s">
        <v>366</v>
      </c>
      <c r="D8" s="33" t="s">
        <v>367</v>
      </c>
      <c r="E8" s="33" t="s">
        <v>367</v>
      </c>
    </row>
    <row r="9" spans="1:5" x14ac:dyDescent="0.35">
      <c r="A9" s="26" t="s">
        <v>375</v>
      </c>
      <c r="B9" s="26" t="s">
        <v>376</v>
      </c>
      <c r="C9" s="33" t="s">
        <v>366</v>
      </c>
      <c r="D9" s="33" t="s">
        <v>367</v>
      </c>
      <c r="E9" s="33" t="s">
        <v>367</v>
      </c>
    </row>
    <row r="10" spans="1:5" x14ac:dyDescent="0.35">
      <c r="A10" s="26" t="s">
        <v>377</v>
      </c>
      <c r="B10" s="26" t="s">
        <v>378</v>
      </c>
      <c r="C10" s="33" t="s">
        <v>366</v>
      </c>
      <c r="D10" s="33" t="s">
        <v>367</v>
      </c>
      <c r="E10" s="33" t="s">
        <v>367</v>
      </c>
    </row>
    <row r="11" spans="1:5" x14ac:dyDescent="0.35">
      <c r="A11" s="26" t="s">
        <v>377</v>
      </c>
      <c r="B11" s="26" t="s">
        <v>379</v>
      </c>
      <c r="C11" s="33" t="s">
        <v>366</v>
      </c>
      <c r="D11" s="33" t="s">
        <v>367</v>
      </c>
      <c r="E11" s="33" t="s">
        <v>367</v>
      </c>
    </row>
    <row r="12" spans="1:5" x14ac:dyDescent="0.35">
      <c r="A12" s="26" t="s">
        <v>380</v>
      </c>
      <c r="B12" s="26" t="s">
        <v>381</v>
      </c>
      <c r="C12" s="33" t="s">
        <v>366</v>
      </c>
      <c r="D12" s="33" t="s">
        <v>366</v>
      </c>
      <c r="E12" s="33" t="s">
        <v>366</v>
      </c>
    </row>
    <row r="13" spans="1:5" x14ac:dyDescent="0.35">
      <c r="A13" s="26" t="s">
        <v>380</v>
      </c>
      <c r="B13" s="26" t="s">
        <v>382</v>
      </c>
      <c r="C13" s="33" t="s">
        <v>366</v>
      </c>
      <c r="D13" s="33" t="s">
        <v>367</v>
      </c>
      <c r="E13" s="33" t="s">
        <v>366</v>
      </c>
    </row>
    <row r="14" spans="1:5" x14ac:dyDescent="0.35">
      <c r="A14" s="26" t="s">
        <v>380</v>
      </c>
      <c r="B14" s="26" t="s">
        <v>383</v>
      </c>
      <c r="C14" s="33" t="s">
        <v>366</v>
      </c>
      <c r="D14" s="33" t="s">
        <v>366</v>
      </c>
      <c r="E14" s="33" t="s">
        <v>367</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Z38"/>
  <sheetViews>
    <sheetView zoomScale="93" zoomScaleNormal="93" workbookViewId="0">
      <pane xSplit="4" ySplit="3" topLeftCell="E4" activePane="bottomRight" state="frozen"/>
      <selection pane="topRight" activeCell="E1" sqref="E1"/>
      <selection pane="bottomLeft" activeCell="A2" sqref="A2"/>
      <selection pane="bottomRight" activeCell="D4" sqref="D4"/>
    </sheetView>
  </sheetViews>
  <sheetFormatPr defaultRowHeight="13" x14ac:dyDescent="0.25"/>
  <cols>
    <col min="1" max="1" width="11.36328125" style="53" bestFit="1" customWidth="1"/>
    <col min="2" max="2" width="12.6328125" style="53" bestFit="1" customWidth="1"/>
    <col min="3" max="3" width="10.08984375" style="53" bestFit="1" customWidth="1"/>
    <col min="4" max="4" width="27.453125" style="54" customWidth="1"/>
    <col min="5" max="5" width="60.08984375" style="7" customWidth="1"/>
    <col min="6" max="6" width="22.36328125" style="44" bestFit="1" customWidth="1"/>
    <col min="7" max="7" width="60.08984375" style="41" customWidth="1"/>
    <col min="8" max="8" width="9.08984375" style="5"/>
    <col min="9" max="11" width="9.453125" style="5" bestFit="1" customWidth="1"/>
    <col min="12" max="12" width="9.08984375" style="5"/>
    <col min="13" max="15" width="9.453125" style="5" bestFit="1" customWidth="1"/>
    <col min="16" max="16" width="9.08984375" style="5"/>
    <col min="17" max="19" width="9.453125" style="5" bestFit="1" customWidth="1"/>
    <col min="20" max="20" width="9.08984375" style="5"/>
    <col min="21" max="23" width="9.453125" style="5" bestFit="1" customWidth="1"/>
    <col min="24" max="24" width="9.08984375" style="5"/>
    <col min="25" max="25" width="10.08984375" style="5" bestFit="1" customWidth="1"/>
    <col min="26" max="27" width="9.453125" style="5" bestFit="1" customWidth="1"/>
    <col min="28" max="28" width="9.08984375" style="5"/>
    <col min="29" max="29" width="10.08984375" style="5" bestFit="1" customWidth="1"/>
    <col min="30" max="31" width="9.453125" style="5" bestFit="1" customWidth="1"/>
    <col min="32" max="32" width="9.08984375" style="5"/>
    <col min="33" max="35" width="9.453125" style="5" bestFit="1" customWidth="1"/>
    <col min="36" max="36" width="9.08984375" style="5"/>
    <col min="37" max="39" width="9.453125" style="5" bestFit="1" customWidth="1"/>
    <col min="40" max="40" width="9.08984375" style="6"/>
    <col min="41" max="72" width="9.08984375" style="68"/>
    <col min="73" max="73" width="9.08984375" style="5"/>
    <col min="74" max="104" width="9.08984375" style="68"/>
  </cols>
  <sheetData>
    <row r="1" spans="1:104" s="10" customFormat="1" x14ac:dyDescent="0.25">
      <c r="A1" s="40" t="s">
        <v>348</v>
      </c>
      <c r="B1" s="51"/>
      <c r="C1" s="51"/>
      <c r="D1" s="52"/>
      <c r="E1" s="8"/>
      <c r="F1" s="41"/>
      <c r="G1" s="41"/>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12"/>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9"/>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row>
    <row r="2" spans="1:104" s="10" customFormat="1" x14ac:dyDescent="0.25">
      <c r="A2" s="51"/>
      <c r="B2" s="51"/>
      <c r="C2" s="51"/>
      <c r="D2" s="52"/>
      <c r="E2" s="8"/>
      <c r="F2" s="41"/>
      <c r="G2" s="41"/>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12"/>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9"/>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row>
    <row r="3" spans="1:104" s="1" customFormat="1" ht="63.75" customHeight="1" x14ac:dyDescent="0.25">
      <c r="A3" s="2" t="s">
        <v>13</v>
      </c>
      <c r="B3" s="2" t="s">
        <v>33</v>
      </c>
      <c r="C3" s="2" t="s">
        <v>36</v>
      </c>
      <c r="D3" s="2" t="s">
        <v>31</v>
      </c>
      <c r="E3" s="2" t="s">
        <v>90</v>
      </c>
      <c r="F3" s="42" t="s">
        <v>117</v>
      </c>
      <c r="G3" s="43" t="s">
        <v>115</v>
      </c>
      <c r="H3" s="4" t="s">
        <v>18</v>
      </c>
      <c r="I3" s="4" t="s">
        <v>26</v>
      </c>
      <c r="J3" s="4" t="s">
        <v>2</v>
      </c>
      <c r="K3" s="4" t="s">
        <v>29</v>
      </c>
      <c r="L3" s="4" t="s">
        <v>21</v>
      </c>
      <c r="M3" s="4" t="s">
        <v>27</v>
      </c>
      <c r="N3" s="4" t="s">
        <v>0</v>
      </c>
      <c r="O3" s="4" t="s">
        <v>28</v>
      </c>
      <c r="P3" s="4" t="s">
        <v>19</v>
      </c>
      <c r="Q3" s="4" t="s">
        <v>5</v>
      </c>
      <c r="R3" s="4" t="s">
        <v>1</v>
      </c>
      <c r="S3" s="4" t="s">
        <v>15</v>
      </c>
      <c r="T3" s="4" t="s">
        <v>16</v>
      </c>
      <c r="U3" s="4" t="s">
        <v>6</v>
      </c>
      <c r="V3" s="4" t="s">
        <v>4</v>
      </c>
      <c r="W3" s="4" t="s">
        <v>14</v>
      </c>
      <c r="X3" s="4" t="s">
        <v>25</v>
      </c>
      <c r="Y3" s="4" t="s">
        <v>34</v>
      </c>
      <c r="Z3" s="4" t="s">
        <v>7</v>
      </c>
      <c r="AA3" s="4" t="s">
        <v>20</v>
      </c>
      <c r="AB3" s="4" t="s">
        <v>23</v>
      </c>
      <c r="AC3" s="4" t="s">
        <v>35</v>
      </c>
      <c r="AD3" s="4" t="s">
        <v>9</v>
      </c>
      <c r="AE3" s="4" t="s">
        <v>17</v>
      </c>
      <c r="AF3" s="4" t="s">
        <v>8</v>
      </c>
      <c r="AG3" s="4" t="s">
        <v>32</v>
      </c>
      <c r="AH3" s="4" t="s">
        <v>24</v>
      </c>
      <c r="AI3" s="4" t="s">
        <v>11</v>
      </c>
      <c r="AJ3" s="4" t="s">
        <v>10</v>
      </c>
      <c r="AK3" s="4" t="s">
        <v>30</v>
      </c>
      <c r="AL3" s="4" t="s">
        <v>22</v>
      </c>
      <c r="AM3" s="4" t="s">
        <v>12</v>
      </c>
      <c r="AN3" s="11"/>
      <c r="AO3" s="67" t="s">
        <v>38</v>
      </c>
      <c r="AP3" s="67" t="s">
        <v>39</v>
      </c>
      <c r="AQ3" s="67" t="s">
        <v>40</v>
      </c>
      <c r="AR3" s="67" t="s">
        <v>41</v>
      </c>
      <c r="AS3" s="67" t="s">
        <v>42</v>
      </c>
      <c r="AT3" s="67" t="s">
        <v>43</v>
      </c>
      <c r="AU3" s="67" t="s">
        <v>44</v>
      </c>
      <c r="AV3" s="67" t="s">
        <v>45</v>
      </c>
      <c r="AW3" s="67" t="s">
        <v>46</v>
      </c>
      <c r="AX3" s="67" t="s">
        <v>47</v>
      </c>
      <c r="AY3" s="67" t="s">
        <v>48</v>
      </c>
      <c r="AZ3" s="67" t="s">
        <v>49</v>
      </c>
      <c r="BA3" s="67" t="s">
        <v>50</v>
      </c>
      <c r="BB3" s="67" t="s">
        <v>51</v>
      </c>
      <c r="BC3" s="67" t="s">
        <v>52</v>
      </c>
      <c r="BD3" s="67" t="s">
        <v>53</v>
      </c>
      <c r="BE3" s="67" t="s">
        <v>54</v>
      </c>
      <c r="BF3" s="67" t="s">
        <v>55</v>
      </c>
      <c r="BG3" s="67" t="s">
        <v>56</v>
      </c>
      <c r="BH3" s="67" t="s">
        <v>57</v>
      </c>
      <c r="BI3" s="67" t="s">
        <v>58</v>
      </c>
      <c r="BJ3" s="67" t="s">
        <v>59</v>
      </c>
      <c r="BK3" s="67" t="s">
        <v>60</v>
      </c>
      <c r="BL3" s="67" t="s">
        <v>61</v>
      </c>
      <c r="BM3" s="67" t="s">
        <v>62</v>
      </c>
      <c r="BN3" s="67" t="s">
        <v>63</v>
      </c>
      <c r="BO3" s="67" t="s">
        <v>64</v>
      </c>
      <c r="BP3" s="67" t="s">
        <v>65</v>
      </c>
      <c r="BQ3" s="67" t="s">
        <v>66</v>
      </c>
      <c r="BR3" s="67" t="s">
        <v>67</v>
      </c>
      <c r="BS3" s="67" t="s">
        <v>68</v>
      </c>
      <c r="BT3" s="67" t="s">
        <v>69</v>
      </c>
      <c r="BU3" s="5"/>
      <c r="BV3" s="67" t="s">
        <v>224</v>
      </c>
      <c r="BW3" s="67" t="s">
        <v>225</v>
      </c>
      <c r="BX3" s="67" t="s">
        <v>226</v>
      </c>
      <c r="BY3" s="67"/>
      <c r="BZ3" s="67" t="s">
        <v>227</v>
      </c>
      <c r="CA3" s="67" t="s">
        <v>228</v>
      </c>
      <c r="CB3" s="67" t="s">
        <v>229</v>
      </c>
      <c r="CC3" s="67"/>
      <c r="CD3" s="67" t="s">
        <v>230</v>
      </c>
      <c r="CE3" s="67" t="s">
        <v>231</v>
      </c>
      <c r="CF3" s="67" t="s">
        <v>232</v>
      </c>
      <c r="CG3" s="67"/>
      <c r="CH3" s="67" t="s">
        <v>233</v>
      </c>
      <c r="CI3" s="67" t="s">
        <v>234</v>
      </c>
      <c r="CJ3" s="67" t="s">
        <v>235</v>
      </c>
      <c r="CK3" s="67"/>
      <c r="CL3" s="67" t="s">
        <v>236</v>
      </c>
      <c r="CM3" s="67" t="s">
        <v>237</v>
      </c>
      <c r="CN3" s="67" t="s">
        <v>238</v>
      </c>
      <c r="CO3" s="67"/>
      <c r="CP3" s="67" t="s">
        <v>239</v>
      </c>
      <c r="CQ3" s="67" t="s">
        <v>240</v>
      </c>
      <c r="CR3" s="67" t="s">
        <v>241</v>
      </c>
      <c r="CS3" s="67"/>
      <c r="CT3" s="67" t="s">
        <v>242</v>
      </c>
      <c r="CU3" s="67" t="s">
        <v>243</v>
      </c>
      <c r="CV3" s="67" t="s">
        <v>244</v>
      </c>
      <c r="CW3" s="67"/>
      <c r="CX3" s="67" t="s">
        <v>245</v>
      </c>
      <c r="CY3" s="67" t="s">
        <v>246</v>
      </c>
      <c r="CZ3" s="67" t="s">
        <v>247</v>
      </c>
    </row>
    <row r="4" spans="1:104" s="17" customFormat="1" ht="39" x14ac:dyDescent="0.25">
      <c r="A4" s="7" t="s">
        <v>157</v>
      </c>
      <c r="B4" s="7" t="s">
        <v>158</v>
      </c>
      <c r="C4" s="7" t="s">
        <v>126</v>
      </c>
      <c r="D4" s="7" t="s">
        <v>182</v>
      </c>
      <c r="E4" s="7"/>
      <c r="F4" s="71" t="s">
        <v>264</v>
      </c>
      <c r="G4" s="71" t="s">
        <v>305</v>
      </c>
      <c r="H4" s="69">
        <v>2017</v>
      </c>
      <c r="I4" s="55">
        <v>387</v>
      </c>
      <c r="J4" s="55">
        <v>334</v>
      </c>
      <c r="K4" s="55">
        <v>440</v>
      </c>
      <c r="L4" s="69">
        <v>2017</v>
      </c>
      <c r="M4" s="55">
        <v>387</v>
      </c>
      <c r="N4" s="55">
        <v>334</v>
      </c>
      <c r="O4" s="55">
        <v>440</v>
      </c>
      <c r="P4" s="11"/>
      <c r="Q4" s="11"/>
      <c r="R4" s="11"/>
      <c r="S4" s="11"/>
      <c r="T4" s="11"/>
      <c r="U4" s="11"/>
      <c r="V4" s="11"/>
      <c r="W4" s="11"/>
      <c r="X4" s="11"/>
      <c r="Y4" s="11"/>
      <c r="Z4" s="11"/>
      <c r="AA4" s="11"/>
      <c r="AB4" s="11"/>
      <c r="AC4" s="11"/>
      <c r="AD4" s="11"/>
      <c r="AE4" s="11"/>
      <c r="AF4" s="11"/>
      <c r="AG4" s="11"/>
      <c r="AH4" s="11"/>
      <c r="AI4" s="11"/>
      <c r="AJ4" s="11"/>
      <c r="AK4" s="11"/>
      <c r="AL4" s="11"/>
      <c r="AM4" s="11"/>
      <c r="AN4" s="47"/>
      <c r="AO4" s="68">
        <f>IF(H4="","",VLOOKUP(H4,Inflation!$A$2:'Inflation'!$B$21,2))</f>
        <v>107.94799999999999</v>
      </c>
      <c r="AP4" s="68">
        <f>IF(I4="","",I4*(Inflation!$B$2/AO4))</f>
        <v>286.0518953570238</v>
      </c>
      <c r="AQ4" s="68">
        <f>IF(J4="","",J4*(Inflation!$B$2/AO4))</f>
        <v>246.87682958461482</v>
      </c>
      <c r="AR4" s="68">
        <f>IF(K4="","",K4*(Inflation!$B$2/AO4))</f>
        <v>325.22696112943271</v>
      </c>
      <c r="AS4" s="68">
        <f>IF(L4="","",VLOOKUP(L4,Inflation!$A$2:'Inflation'!$B$21,2))</f>
        <v>107.94799999999999</v>
      </c>
      <c r="AT4" s="68">
        <f>IF(M4="","",M4*(Inflation!$B$2/AS4))</f>
        <v>286.0518953570238</v>
      </c>
      <c r="AU4" s="68">
        <f>IF(N4="","",N4*(Inflation!$B$2/AS4))</f>
        <v>246.87682958461482</v>
      </c>
      <c r="AV4" s="68">
        <f>IF(O4="","",O4*(Inflation!$B$2/AS4))</f>
        <v>325.22696112943271</v>
      </c>
      <c r="AW4" s="68" t="str">
        <f>IF(P4="","",VLOOKUP(P4,Inflation!$A$2:'Inflation'!$B$21,2))</f>
        <v/>
      </c>
      <c r="AX4" s="68" t="str">
        <f>IF(Q4="","",Q4*(Inflation!$B$2/AW4))</f>
        <v/>
      </c>
      <c r="AY4" s="68" t="str">
        <f>IF(R4="","",R4*(Inflation!$B$2/AW4))</f>
        <v/>
      </c>
      <c r="AZ4" s="68" t="str">
        <f>IF(S4="","",S4*(Inflation!$B$2/AW4))</f>
        <v/>
      </c>
      <c r="BA4" s="68" t="str">
        <f>IF(T4="","",VLOOKUP(T4,Inflation!$A$2:'Inflation'!$B$21,2))</f>
        <v/>
      </c>
      <c r="BB4" s="68" t="str">
        <f>IF(U4="","",U4*(Inflation!$B$2/BA4))</f>
        <v/>
      </c>
      <c r="BC4" s="68" t="str">
        <f>IF(V4="","",V4*(Inflation!$B$2/BA4))</f>
        <v/>
      </c>
      <c r="BD4" s="68" t="str">
        <f>IF(W4="","",W4*(Inflation!$B$2/BA4))</f>
        <v/>
      </c>
      <c r="BE4" s="68" t="str">
        <f>IF(X4="","",VLOOKUP(X4,Inflation!$A$2:'Inflation'!$B$21,2))</f>
        <v/>
      </c>
      <c r="BF4" s="68" t="str">
        <f>IF(Y4="","",Y4*(Inflation!$B$2/BE4))</f>
        <v/>
      </c>
      <c r="BG4" s="68" t="str">
        <f>IF(Z4="","",Z4*(Inflation!$B$2/BE4))</f>
        <v/>
      </c>
      <c r="BH4" s="68" t="str">
        <f>IF(AA4="","",AA4*(Inflation!$B$2/BE4))</f>
        <v/>
      </c>
      <c r="BI4" s="68" t="str">
        <f>IF(AB4="","",VLOOKUP(AB4,Inflation!$A$2:'Inflation'!$B$21,2))</f>
        <v/>
      </c>
      <c r="BJ4" s="68" t="str">
        <f>IF(AC4="","",AC4*(Inflation!$B$2/BI4))</f>
        <v/>
      </c>
      <c r="BK4" s="68" t="str">
        <f>IF(AD4="","",AD4*(Inflation!$B$2/BI4))</f>
        <v/>
      </c>
      <c r="BL4" s="68" t="str">
        <f>IF(AE4="","",AE4*(Inflation!$B$2/BI4))</f>
        <v/>
      </c>
      <c r="BM4" s="68" t="str">
        <f>IF(AF4="","",VLOOKUP(AF4,Inflation!$A$2:'Inflation'!$B$21,2))</f>
        <v/>
      </c>
      <c r="BN4" s="68" t="str">
        <f>IF(AG4="","",AG4*(Inflation!$B$2/BM4))</f>
        <v/>
      </c>
      <c r="BO4" s="68" t="str">
        <f>IF(AH4="","",AH4*(Inflation!$B$2/BM4))</f>
        <v/>
      </c>
      <c r="BP4" s="68" t="str">
        <f>IF(AI4="","",AI4*(Inflation!$B$2/BM4))</f>
        <v/>
      </c>
      <c r="BQ4" s="68" t="str">
        <f>IF(AJ4="","",VLOOKUP(AJ4,Inflation!$A$2:'Inflation'!$B$21,2))</f>
        <v/>
      </c>
      <c r="BR4" s="68" t="str">
        <f>IF(AK4="","",AK4*(Inflation!$B$2/BQ4))</f>
        <v/>
      </c>
      <c r="BS4" s="68" t="str">
        <f>IF(AL4="","",AL4*(Inflation!$B$2/BQ4))</f>
        <v/>
      </c>
      <c r="BT4" s="68" t="str">
        <f>IF(AM4="","",AM4*(Inflation!$B$2/BQ4))</f>
        <v/>
      </c>
      <c r="BU4" s="46"/>
      <c r="BV4" s="68">
        <f>IF(AP4="","",AP4*(Inflation!$B$18/Inflation!$B$2))</f>
        <v>387</v>
      </c>
      <c r="BW4" s="68">
        <f>IF(AQ4="","",AQ4*(Inflation!$B$18/Inflation!$B$2))</f>
        <v>333.99999999999994</v>
      </c>
      <c r="BX4" s="68">
        <f>IF(AR4="","",AR4*(Inflation!$B$18/Inflation!$B$2))</f>
        <v>439.99999999999994</v>
      </c>
      <c r="BY4" s="68">
        <f>IF(AS4="","",AS4*(Inflation!$B$18/Inflation!$B$2))</f>
        <v>146.04299666624885</v>
      </c>
      <c r="BZ4" s="68">
        <f>IF(AT4="","",AT4*(Inflation!$B$18/Inflation!$B$2))</f>
        <v>387</v>
      </c>
      <c r="CA4" s="68">
        <f>IF(AU4="","",AU4*(Inflation!$B$18/Inflation!$B$2))</f>
        <v>333.99999999999994</v>
      </c>
      <c r="CB4" s="68">
        <f>IF(AV4="","",AV4*(Inflation!$B$18/Inflation!$B$2))</f>
        <v>439.99999999999994</v>
      </c>
      <c r="CC4" s="68" t="str">
        <f>IF(AW4="","",AW4*(Inflation!$B$18/Inflation!$B$2))</f>
        <v/>
      </c>
      <c r="CD4" s="68" t="str">
        <f>IF(AX4="","",AX4*(Inflation!$B$18/Inflation!$B$2))</f>
        <v/>
      </c>
      <c r="CE4" s="68" t="str">
        <f>IF(AY4="","",AY4*(Inflation!$B$18/Inflation!$B$2))</f>
        <v/>
      </c>
      <c r="CF4" s="68" t="str">
        <f>IF(AZ4="","",AZ4*(Inflation!$B$18/Inflation!$B$2))</f>
        <v/>
      </c>
      <c r="CG4" s="68" t="str">
        <f>IF(BA4="","",BA4*(Inflation!$B$18/Inflation!$B$2))</f>
        <v/>
      </c>
      <c r="CH4" s="68" t="str">
        <f>IF(BB4="","",BB4*(Inflation!$B$18/Inflation!$B$2))</f>
        <v/>
      </c>
      <c r="CI4" s="68" t="str">
        <f>IF(BC4="","",BC4*(Inflation!$B$18/Inflation!$B$2))</f>
        <v/>
      </c>
      <c r="CJ4" s="68" t="str">
        <f>IF(BD4="","",BD4*(Inflation!$B$18/Inflation!$B$2))</f>
        <v/>
      </c>
      <c r="CK4" s="68" t="str">
        <f>IF(BE4="","",BE4*(Inflation!$B$18/Inflation!$B$2))</f>
        <v/>
      </c>
      <c r="CL4" s="68" t="str">
        <f>IF(BF4="","",BF4*(Inflation!$B$18/Inflation!$B$2))</f>
        <v/>
      </c>
      <c r="CM4" s="68" t="str">
        <f>IF(BG4="","",BG4*(Inflation!$B$18/Inflation!$B$2))</f>
        <v/>
      </c>
      <c r="CN4" s="68" t="str">
        <f>IF(BH4="","",BH4*(Inflation!$B$18/Inflation!$B$2))</f>
        <v/>
      </c>
      <c r="CO4" s="68" t="str">
        <f>IF(BI4="","",BI4*(Inflation!$B$18/Inflation!$B$2))</f>
        <v/>
      </c>
      <c r="CP4" s="68" t="str">
        <f>IF(BJ4="","",BJ4*(Inflation!$B$18/Inflation!$B$2))</f>
        <v/>
      </c>
      <c r="CQ4" s="68" t="str">
        <f>IF(BK4="","",BK4*(Inflation!$B$18/Inflation!$B$2))</f>
        <v/>
      </c>
      <c r="CR4" s="68" t="str">
        <f>IF(BL4="","",BL4*(Inflation!$B$18/Inflation!$B$2))</f>
        <v/>
      </c>
      <c r="CS4" s="68" t="str">
        <f>IF(BM4="","",BM4*(Inflation!$B$18/Inflation!$B$2))</f>
        <v/>
      </c>
      <c r="CT4" s="68" t="str">
        <f>IF(BN4="","",BN4*(Inflation!$B$18/Inflation!$B$2))</f>
        <v/>
      </c>
      <c r="CU4" s="68" t="str">
        <f>IF(BO4="","",BO4*(Inflation!$B$18/Inflation!$B$2))</f>
        <v/>
      </c>
      <c r="CV4" s="68" t="str">
        <f>IF(BP4="","",BP4*(Inflation!$B$18/Inflation!$B$2))</f>
        <v/>
      </c>
      <c r="CW4" s="68" t="str">
        <f>IF(BQ4="","",BQ4*(Inflation!$B$18/Inflation!$B$2))</f>
        <v/>
      </c>
      <c r="CX4" s="68" t="str">
        <f>IF(BR4="","",BR4*(Inflation!$B$18/Inflation!$B$2))</f>
        <v/>
      </c>
      <c r="CY4" s="68" t="str">
        <f>IF(BS4="","",BS4*(Inflation!$B$18/Inflation!$B$2))</f>
        <v/>
      </c>
      <c r="CZ4" s="68" t="str">
        <f>IF(BT4="","",BT4*(Inflation!$B$18/Inflation!$B$2))</f>
        <v/>
      </c>
    </row>
    <row r="5" spans="1:104" s="17" customFormat="1" ht="65" x14ac:dyDescent="0.25">
      <c r="A5" s="7" t="s">
        <v>157</v>
      </c>
      <c r="B5" s="7" t="s">
        <v>159</v>
      </c>
      <c r="C5" s="7" t="s">
        <v>127</v>
      </c>
      <c r="D5" s="7" t="s">
        <v>183</v>
      </c>
      <c r="E5" s="7"/>
      <c r="F5" s="71" t="s">
        <v>266</v>
      </c>
      <c r="G5" s="71" t="s">
        <v>306</v>
      </c>
      <c r="H5" s="69">
        <v>2016</v>
      </c>
      <c r="I5" s="55">
        <v>-89</v>
      </c>
      <c r="J5" s="11"/>
      <c r="K5" s="11"/>
      <c r="L5" s="69">
        <v>2016</v>
      </c>
      <c r="M5" s="55">
        <v>-116</v>
      </c>
      <c r="N5" s="11"/>
      <c r="O5" s="11"/>
      <c r="P5" s="69">
        <v>2016</v>
      </c>
      <c r="Q5" s="11"/>
      <c r="R5" s="55">
        <v>-194</v>
      </c>
      <c r="S5" s="55">
        <v>-233</v>
      </c>
      <c r="T5" s="69">
        <v>2016</v>
      </c>
      <c r="U5" s="11"/>
      <c r="V5" s="55">
        <v>-201</v>
      </c>
      <c r="W5" s="55">
        <v>-243</v>
      </c>
      <c r="X5" s="69">
        <v>2016</v>
      </c>
      <c r="Y5" s="55">
        <v>-4.03</v>
      </c>
      <c r="Z5" s="11"/>
      <c r="AA5" s="11"/>
      <c r="AB5" s="69">
        <v>2016</v>
      </c>
      <c r="AC5" s="55">
        <v>-9.27</v>
      </c>
      <c r="AD5" s="11"/>
      <c r="AE5" s="11"/>
      <c r="AF5" s="11"/>
      <c r="AG5" s="11"/>
      <c r="AH5" s="11"/>
      <c r="AI5" s="11"/>
      <c r="AJ5" s="11"/>
      <c r="AK5" s="11"/>
      <c r="AL5" s="11"/>
      <c r="AM5" s="11"/>
      <c r="AN5" s="47"/>
      <c r="AO5" s="68">
        <f>IF(H5="","",VLOOKUP(H5,Inflation!$A$2:'Inflation'!$B$21,2))</f>
        <v>105.935</v>
      </c>
      <c r="AP5" s="68">
        <f>IF(I5="","",I5*(Inflation!$B$2/AO5))</f>
        <v>-67.034596686647475</v>
      </c>
      <c r="AQ5" s="68" t="str">
        <f>IF(J5="","",J5*(Inflation!$B$2/AO5))</f>
        <v/>
      </c>
      <c r="AR5" s="68" t="str">
        <f>IF(K5="","",K5*(Inflation!$B$2/AO5))</f>
        <v/>
      </c>
      <c r="AS5" s="68">
        <f>IF(L5="","",VLOOKUP(L5,Inflation!$A$2:'Inflation'!$B$21,2))</f>
        <v>105.935</v>
      </c>
      <c r="AT5" s="68">
        <f>IF(M5="","",M5*(Inflation!$B$2/AS5))</f>
        <v>-87.370935007315808</v>
      </c>
      <c r="AU5" s="68" t="str">
        <f>IF(N5="","",N5*(Inflation!$B$2/AS5))</f>
        <v/>
      </c>
      <c r="AV5" s="68" t="str">
        <f>IF(O5="","",O5*(Inflation!$B$2/AS5))</f>
        <v/>
      </c>
      <c r="AW5" s="68">
        <f>IF(P5="","",VLOOKUP(P5,Inflation!$A$2:'Inflation'!$B$21,2))</f>
        <v>105.935</v>
      </c>
      <c r="AX5" s="68" t="str">
        <f>IF(Q5="","",Q5*(Inflation!$B$2/AW5))</f>
        <v/>
      </c>
      <c r="AY5" s="68">
        <f>IF(R5="","",R5*(Inflation!$B$2/AW5))</f>
        <v>-146.12035682257988</v>
      </c>
      <c r="AZ5" s="68">
        <f>IF(S5="","",S5*(Inflation!$B$2/AW5))</f>
        <v>-175.49506773021193</v>
      </c>
      <c r="BA5" s="68">
        <f>IF(T5="","",VLOOKUP(T5,Inflation!$A$2:'Inflation'!$B$21,2))</f>
        <v>105.935</v>
      </c>
      <c r="BB5" s="68" t="str">
        <f>IF(U5="","",U5*(Inflation!$B$2/BA5))</f>
        <v/>
      </c>
      <c r="BC5" s="68">
        <f>IF(V5="","",V5*(Inflation!$B$2/BA5))</f>
        <v>-151.39274083164204</v>
      </c>
      <c r="BD5" s="68">
        <f>IF(W5="","",W5*(Inflation!$B$2/BA5))</f>
        <v>-183.02704488601501</v>
      </c>
      <c r="BE5" s="68">
        <f>IF(X5="","",VLOOKUP(X5,Inflation!$A$2:'Inflation'!$B$21,2))</f>
        <v>105.935</v>
      </c>
      <c r="BF5" s="68">
        <f>IF(Y5="","",Y5*(Inflation!$B$2/BE5))</f>
        <v>-3.0353867937886441</v>
      </c>
      <c r="BG5" s="68" t="str">
        <f>IF(Z5="","",Z5*(Inflation!$B$2/BE5))</f>
        <v/>
      </c>
      <c r="BH5" s="68" t="str">
        <f>IF(AA5="","",AA5*(Inflation!$B$2/BE5))</f>
        <v/>
      </c>
      <c r="BI5" s="68">
        <f>IF(AB5="","",VLOOKUP(AB5,Inflation!$A$2:'Inflation'!$B$21,2))</f>
        <v>105.935</v>
      </c>
      <c r="BJ5" s="68">
        <f>IF(AC5="","",AC5*(Inflation!$B$2/BI5))</f>
        <v>-6.9821428234294611</v>
      </c>
      <c r="BK5" s="68" t="str">
        <f>IF(AD5="","",AD5*(Inflation!$B$2/BI5))</f>
        <v/>
      </c>
      <c r="BL5" s="68" t="str">
        <f>IF(AE5="","",AE5*(Inflation!$B$2/BI5))</f>
        <v/>
      </c>
      <c r="BM5" s="68" t="str">
        <f>IF(AF5="","",VLOOKUP(AF5,Inflation!$A$2:'Inflation'!$B$21,2))</f>
        <v/>
      </c>
      <c r="BN5" s="68" t="str">
        <f>IF(AG5="","",AG5*(Inflation!$B$2/BM5))</f>
        <v/>
      </c>
      <c r="BO5" s="68" t="str">
        <f>IF(AH5="","",AH5*(Inflation!$B$2/BM5))</f>
        <v/>
      </c>
      <c r="BP5" s="68" t="str">
        <f>IF(AI5="","",AI5*(Inflation!$B$2/BM5))</f>
        <v/>
      </c>
      <c r="BQ5" s="68" t="str">
        <f>IF(AJ5="","",VLOOKUP(AJ5,Inflation!$A$2:'Inflation'!$B$21,2))</f>
        <v/>
      </c>
      <c r="BR5" s="68" t="str">
        <f>IF(AK5="","",AK5*(Inflation!$B$2/BQ5))</f>
        <v/>
      </c>
      <c r="BS5" s="68" t="str">
        <f>IF(AL5="","",AL5*(Inflation!$B$2/BQ5))</f>
        <v/>
      </c>
      <c r="BT5" s="68" t="str">
        <f>IF(AM5="","",AM5*(Inflation!$B$2/BQ5))</f>
        <v/>
      </c>
      <c r="BU5" s="46"/>
      <c r="BV5" s="68">
        <f>IF(AP5="","",AP5*(Inflation!$B$18/Inflation!$B$2))</f>
        <v>-90.691197432387767</v>
      </c>
      <c r="BW5" s="68" t="str">
        <f>IF(AQ5="","",AQ5*(Inflation!$B$18/Inflation!$B$2))</f>
        <v/>
      </c>
      <c r="BX5" s="68" t="str">
        <f>IF(AR5="","",AR5*(Inflation!$B$18/Inflation!$B$2))</f>
        <v/>
      </c>
      <c r="BY5" s="68">
        <f>IF(AS5="","",AS5*(Inflation!$B$18/Inflation!$B$2))</f>
        <v>143.31960621631782</v>
      </c>
      <c r="BZ5" s="68">
        <f>IF(AT5="","",AT5*(Inflation!$B$18/Inflation!$B$2))</f>
        <v>-118.20425732760653</v>
      </c>
      <c r="CA5" s="68" t="str">
        <f>IF(AU5="","",AU5*(Inflation!$B$18/Inflation!$B$2))</f>
        <v/>
      </c>
      <c r="CB5" s="68" t="str">
        <f>IF(AV5="","",AV5*(Inflation!$B$18/Inflation!$B$2))</f>
        <v/>
      </c>
      <c r="CC5" s="68">
        <f>IF(AW5="","",AW5*(Inflation!$B$18/Inflation!$B$2))</f>
        <v>143.31960621631782</v>
      </c>
      <c r="CD5" s="68" t="str">
        <f>IF(AX5="","",AX5*(Inflation!$B$18/Inflation!$B$2))</f>
        <v/>
      </c>
      <c r="CE5" s="68">
        <f>IF(AY5="","",AY5*(Inflation!$B$18/Inflation!$B$2))</f>
        <v>-197.68643035823851</v>
      </c>
      <c r="CF5" s="68">
        <f>IF(AZ5="","",AZ5*(Inflation!$B$18/Inflation!$B$2))</f>
        <v>-237.42751687355451</v>
      </c>
      <c r="CG5" s="68">
        <f>IF(BA5="","",BA5*(Inflation!$B$18/Inflation!$B$2))</f>
        <v>143.31960621631782</v>
      </c>
      <c r="CH5" s="68" t="str">
        <f>IF(BB5="","",BB5*(Inflation!$B$18/Inflation!$B$2))</f>
        <v/>
      </c>
      <c r="CI5" s="68">
        <f>IF(BC5="","",BC5*(Inflation!$B$18/Inflation!$B$2))</f>
        <v>-204.81944588662856</v>
      </c>
      <c r="CJ5" s="68">
        <f>IF(BD5="","",BD5*(Inflation!$B$18/Inflation!$B$2))</f>
        <v>-247.61753905696884</v>
      </c>
      <c r="CK5" s="68">
        <f>IF(BE5="","",BE5*(Inflation!$B$18/Inflation!$B$2))</f>
        <v>143.31960621631782</v>
      </c>
      <c r="CL5" s="68">
        <f>IF(BF5="","",BF5*(Inflation!$B$18/Inflation!$B$2))</f>
        <v>-4.1065789399159858</v>
      </c>
      <c r="CM5" s="68" t="str">
        <f>IF(BG5="","",BG5*(Inflation!$B$18/Inflation!$B$2))</f>
        <v/>
      </c>
      <c r="CN5" s="68" t="str">
        <f>IF(BH5="","",BH5*(Inflation!$B$18/Inflation!$B$2))</f>
        <v/>
      </c>
      <c r="CO5" s="68">
        <f>IF(BI5="","",BI5*(Inflation!$B$18/Inflation!$B$2))</f>
        <v>143.31960621631782</v>
      </c>
      <c r="CP5" s="68">
        <f>IF(BJ5="","",BJ5*(Inflation!$B$18/Inflation!$B$2))</f>
        <v>-9.4461505640251069</v>
      </c>
      <c r="CQ5" s="68" t="str">
        <f>IF(BK5="","",BK5*(Inflation!$B$18/Inflation!$B$2))</f>
        <v/>
      </c>
      <c r="CR5" s="68" t="str">
        <f>IF(BL5="","",BL5*(Inflation!$B$18/Inflation!$B$2))</f>
        <v/>
      </c>
      <c r="CS5" s="68" t="str">
        <f>IF(BM5="","",BM5*(Inflation!$B$18/Inflation!$B$2))</f>
        <v/>
      </c>
      <c r="CT5" s="68" t="str">
        <f>IF(BN5="","",BN5*(Inflation!$B$18/Inflation!$B$2))</f>
        <v/>
      </c>
      <c r="CU5" s="68" t="str">
        <f>IF(BO5="","",BO5*(Inflation!$B$18/Inflation!$B$2))</f>
        <v/>
      </c>
      <c r="CV5" s="68" t="str">
        <f>IF(BP5="","",BP5*(Inflation!$B$18/Inflation!$B$2))</f>
        <v/>
      </c>
      <c r="CW5" s="68" t="str">
        <f>IF(BQ5="","",BQ5*(Inflation!$B$18/Inflation!$B$2))</f>
        <v/>
      </c>
      <c r="CX5" s="68" t="str">
        <f>IF(BR5="","",BR5*(Inflation!$B$18/Inflation!$B$2))</f>
        <v/>
      </c>
      <c r="CY5" s="68" t="str">
        <f>IF(BS5="","",BS5*(Inflation!$B$18/Inflation!$B$2))</f>
        <v/>
      </c>
      <c r="CZ5" s="68" t="str">
        <f>IF(BT5="","",BT5*(Inflation!$B$18/Inflation!$B$2))</f>
        <v/>
      </c>
    </row>
    <row r="6" spans="1:104" s="17" customFormat="1" ht="26" x14ac:dyDescent="0.25">
      <c r="A6" s="7" t="s">
        <v>160</v>
      </c>
      <c r="B6" s="7" t="s">
        <v>161</v>
      </c>
      <c r="C6" s="7" t="s">
        <v>128</v>
      </c>
      <c r="D6" s="7" t="s">
        <v>184</v>
      </c>
      <c r="E6" s="7"/>
      <c r="F6" s="71" t="s">
        <v>277</v>
      </c>
      <c r="G6" s="74"/>
      <c r="H6" s="69">
        <v>2016</v>
      </c>
      <c r="I6" s="55">
        <v>72</v>
      </c>
      <c r="J6" s="11">
        <v>72</v>
      </c>
      <c r="K6" s="11">
        <v>72</v>
      </c>
      <c r="L6" s="69">
        <v>2016</v>
      </c>
      <c r="M6" s="55">
        <v>65</v>
      </c>
      <c r="N6" s="11">
        <v>65</v>
      </c>
      <c r="O6" s="11">
        <v>65</v>
      </c>
      <c r="P6" s="11"/>
      <c r="Q6" s="11"/>
      <c r="R6" s="11"/>
      <c r="S6" s="11"/>
      <c r="T6" s="11"/>
      <c r="U6" s="11"/>
      <c r="V6" s="11"/>
      <c r="W6" s="11"/>
      <c r="X6" s="11"/>
      <c r="Y6" s="11"/>
      <c r="Z6" s="11"/>
      <c r="AA6" s="11"/>
      <c r="AB6" s="11"/>
      <c r="AC6" s="11"/>
      <c r="AD6" s="11"/>
      <c r="AE6" s="11"/>
      <c r="AF6" s="11"/>
      <c r="AG6" s="11"/>
      <c r="AH6" s="11"/>
      <c r="AI6" s="11"/>
      <c r="AJ6" s="11"/>
      <c r="AK6" s="11"/>
      <c r="AL6" s="11"/>
      <c r="AM6" s="11"/>
      <c r="AN6" s="47"/>
      <c r="AO6" s="68">
        <f>IF(H6="","",VLOOKUP(H6,Inflation!$A$2:'Inflation'!$B$21,2))</f>
        <v>105.935</v>
      </c>
      <c r="AP6" s="68">
        <f>IF(I6="","",I6*(Inflation!$B$2/AO6))</f>
        <v>54.230235521782227</v>
      </c>
      <c r="AQ6" s="68">
        <f>IF(J6="","",J6*(Inflation!$B$2/AO6))</f>
        <v>54.230235521782227</v>
      </c>
      <c r="AR6" s="68">
        <f>IF(K6="","",K6*(Inflation!$B$2/AO6))</f>
        <v>54.230235521782227</v>
      </c>
      <c r="AS6" s="68">
        <f>IF(L6="","",VLOOKUP(L6,Inflation!$A$2:'Inflation'!$B$21,2))</f>
        <v>105.935</v>
      </c>
      <c r="AT6" s="68">
        <f>IF(M6="","",M6*(Inflation!$B$2/AS6))</f>
        <v>48.957851512720062</v>
      </c>
      <c r="AU6" s="68">
        <f>IF(N6="","",N6*(Inflation!$B$2/AS6))</f>
        <v>48.957851512720062</v>
      </c>
      <c r="AV6" s="68">
        <f>IF(O6="","",O6*(Inflation!$B$2/AS6))</f>
        <v>48.957851512720062</v>
      </c>
      <c r="AW6" s="68" t="str">
        <f>IF(P6="","",VLOOKUP(P6,Inflation!$A$2:'Inflation'!$B$21,2))</f>
        <v/>
      </c>
      <c r="AX6" s="68" t="str">
        <f>IF(Q6="","",Q6*(Inflation!$B$2/AW6))</f>
        <v/>
      </c>
      <c r="AY6" s="68" t="str">
        <f>IF(R6="","",R6*(Inflation!$B$2/AW6))</f>
        <v/>
      </c>
      <c r="AZ6" s="68" t="str">
        <f>IF(S6="","",S6*(Inflation!$B$2/AW6))</f>
        <v/>
      </c>
      <c r="BA6" s="68" t="str">
        <f>IF(T6="","",VLOOKUP(T6,Inflation!$A$2:'Inflation'!$B$21,2))</f>
        <v/>
      </c>
      <c r="BB6" s="68" t="str">
        <f>IF(U6="","",U6*(Inflation!$B$2/BA6))</f>
        <v/>
      </c>
      <c r="BC6" s="68" t="str">
        <f>IF(V6="","",V6*(Inflation!$B$2/BA6))</f>
        <v/>
      </c>
      <c r="BD6" s="68" t="str">
        <f>IF(W6="","",W6*(Inflation!$B$2/BA6))</f>
        <v/>
      </c>
      <c r="BE6" s="68" t="str">
        <f>IF(X6="","",VLOOKUP(X6,Inflation!$A$2:'Inflation'!$B$21,2))</f>
        <v/>
      </c>
      <c r="BF6" s="68" t="str">
        <f>IF(Y6="","",Y6*(Inflation!$B$2/BE6))</f>
        <v/>
      </c>
      <c r="BG6" s="68" t="str">
        <f>IF(Z6="","",Z6*(Inflation!$B$2/BE6))</f>
        <v/>
      </c>
      <c r="BH6" s="68" t="str">
        <f>IF(AA6="","",AA6*(Inflation!$B$2/BE6))</f>
        <v/>
      </c>
      <c r="BI6" s="68" t="str">
        <f>IF(AB6="","",VLOOKUP(AB6,Inflation!$A$2:'Inflation'!$B$21,2))</f>
        <v/>
      </c>
      <c r="BJ6" s="68" t="str">
        <f>IF(AC6="","",AC6*(Inflation!$B$2/BI6))</f>
        <v/>
      </c>
      <c r="BK6" s="68" t="str">
        <f>IF(AD6="","",AD6*(Inflation!$B$2/BI6))</f>
        <v/>
      </c>
      <c r="BL6" s="68" t="str">
        <f>IF(AE6="","",AE6*(Inflation!$B$2/BI6))</f>
        <v/>
      </c>
      <c r="BM6" s="68" t="str">
        <f>IF(AF6="","",VLOOKUP(AF6,Inflation!$A$2:'Inflation'!$B$21,2))</f>
        <v/>
      </c>
      <c r="BN6" s="68" t="str">
        <f>IF(AG6="","",AG6*(Inflation!$B$2/BM6))</f>
        <v/>
      </c>
      <c r="BO6" s="68" t="str">
        <f>IF(AH6="","",AH6*(Inflation!$B$2/BM6))</f>
        <v/>
      </c>
      <c r="BP6" s="68" t="str">
        <f>IF(AI6="","",AI6*(Inflation!$B$2/BM6))</f>
        <v/>
      </c>
      <c r="BQ6" s="68" t="str">
        <f>IF(AJ6="","",VLOOKUP(AJ6,Inflation!$A$2:'Inflation'!$B$21,2))</f>
        <v/>
      </c>
      <c r="BR6" s="68" t="str">
        <f>IF(AK6="","",AK6*(Inflation!$B$2/BQ6))</f>
        <v/>
      </c>
      <c r="BS6" s="68" t="str">
        <f>IF(AL6="","",AL6*(Inflation!$B$2/BQ6))</f>
        <v/>
      </c>
      <c r="BT6" s="68" t="str">
        <f>IF(AM6="","",AM6*(Inflation!$B$2/BQ6))</f>
        <v/>
      </c>
      <c r="BU6" s="46"/>
      <c r="BV6" s="68">
        <f>IF(AP6="","",AP6*(Inflation!$B$18/Inflation!$B$2))</f>
        <v>73.368159720583364</v>
      </c>
      <c r="BW6" s="68">
        <f>IF(AQ6="","",AQ6*(Inflation!$B$18/Inflation!$B$2))</f>
        <v>73.368159720583364</v>
      </c>
      <c r="BX6" s="68">
        <f>IF(AR6="","",AR6*(Inflation!$B$18/Inflation!$B$2))</f>
        <v>73.368159720583364</v>
      </c>
      <c r="BY6" s="68">
        <f>IF(AS6="","",AS6*(Inflation!$B$18/Inflation!$B$2))</f>
        <v>143.31960621631782</v>
      </c>
      <c r="BZ6" s="68">
        <f>IF(AT6="","",AT6*(Inflation!$B$18/Inflation!$B$2))</f>
        <v>66.235144192193317</v>
      </c>
      <c r="CA6" s="68">
        <f>IF(AU6="","",AU6*(Inflation!$B$18/Inflation!$B$2))</f>
        <v>66.235144192193317</v>
      </c>
      <c r="CB6" s="68">
        <f>IF(AV6="","",AV6*(Inflation!$B$18/Inflation!$B$2))</f>
        <v>66.235144192193317</v>
      </c>
      <c r="CC6" s="68" t="str">
        <f>IF(AW6="","",AW6*(Inflation!$B$18/Inflation!$B$2))</f>
        <v/>
      </c>
      <c r="CD6" s="68" t="str">
        <f>IF(AX6="","",AX6*(Inflation!$B$18/Inflation!$B$2))</f>
        <v/>
      </c>
      <c r="CE6" s="68" t="str">
        <f>IF(AY6="","",AY6*(Inflation!$B$18/Inflation!$B$2))</f>
        <v/>
      </c>
      <c r="CF6" s="68" t="str">
        <f>IF(AZ6="","",AZ6*(Inflation!$B$18/Inflation!$B$2))</f>
        <v/>
      </c>
      <c r="CG6" s="68" t="str">
        <f>IF(BA6="","",BA6*(Inflation!$B$18/Inflation!$B$2))</f>
        <v/>
      </c>
      <c r="CH6" s="68" t="str">
        <f>IF(BB6="","",BB6*(Inflation!$B$18/Inflation!$B$2))</f>
        <v/>
      </c>
      <c r="CI6" s="68" t="str">
        <f>IF(BC6="","",BC6*(Inflation!$B$18/Inflation!$B$2))</f>
        <v/>
      </c>
      <c r="CJ6" s="68" t="str">
        <f>IF(BD6="","",BD6*(Inflation!$B$18/Inflation!$B$2))</f>
        <v/>
      </c>
      <c r="CK6" s="68" t="str">
        <f>IF(BE6="","",BE6*(Inflation!$B$18/Inflation!$B$2))</f>
        <v/>
      </c>
      <c r="CL6" s="68" t="str">
        <f>IF(BF6="","",BF6*(Inflation!$B$18/Inflation!$B$2))</f>
        <v/>
      </c>
      <c r="CM6" s="68" t="str">
        <f>IF(BG6="","",BG6*(Inflation!$B$18/Inflation!$B$2))</f>
        <v/>
      </c>
      <c r="CN6" s="68" t="str">
        <f>IF(BH6="","",BH6*(Inflation!$B$18/Inflation!$B$2))</f>
        <v/>
      </c>
      <c r="CO6" s="68" t="str">
        <f>IF(BI6="","",BI6*(Inflation!$B$18/Inflation!$B$2))</f>
        <v/>
      </c>
      <c r="CP6" s="68" t="str">
        <f>IF(BJ6="","",BJ6*(Inflation!$B$18/Inflation!$B$2))</f>
        <v/>
      </c>
      <c r="CQ6" s="68" t="str">
        <f>IF(BK6="","",BK6*(Inflation!$B$18/Inflation!$B$2))</f>
        <v/>
      </c>
      <c r="CR6" s="68" t="str">
        <f>IF(BL6="","",BL6*(Inflation!$B$18/Inflation!$B$2))</f>
        <v/>
      </c>
      <c r="CS6" s="68" t="str">
        <f>IF(BM6="","",BM6*(Inflation!$B$18/Inflation!$B$2))</f>
        <v/>
      </c>
      <c r="CT6" s="68" t="str">
        <f>IF(BN6="","",BN6*(Inflation!$B$18/Inflation!$B$2))</f>
        <v/>
      </c>
      <c r="CU6" s="68" t="str">
        <f>IF(BO6="","",BO6*(Inflation!$B$18/Inflation!$B$2))</f>
        <v/>
      </c>
      <c r="CV6" s="68" t="str">
        <f>IF(BP6="","",BP6*(Inflation!$B$18/Inflation!$B$2))</f>
        <v/>
      </c>
      <c r="CW6" s="68" t="str">
        <f>IF(BQ6="","",BQ6*(Inflation!$B$18/Inflation!$B$2))</f>
        <v/>
      </c>
      <c r="CX6" s="68" t="str">
        <f>IF(BR6="","",BR6*(Inflation!$B$18/Inflation!$B$2))</f>
        <v/>
      </c>
      <c r="CY6" s="68" t="str">
        <f>IF(BS6="","",BS6*(Inflation!$B$18/Inflation!$B$2))</f>
        <v/>
      </c>
      <c r="CZ6" s="68" t="str">
        <f>IF(BT6="","",BT6*(Inflation!$B$18/Inflation!$B$2))</f>
        <v/>
      </c>
    </row>
    <row r="7" spans="1:104" s="17" customFormat="1" ht="52" x14ac:dyDescent="0.25">
      <c r="A7" s="7" t="s">
        <v>162</v>
      </c>
      <c r="B7" s="7" t="s">
        <v>163</v>
      </c>
      <c r="C7" s="7" t="s">
        <v>129</v>
      </c>
      <c r="D7" s="7" t="s">
        <v>185</v>
      </c>
      <c r="E7" s="7"/>
      <c r="F7" s="71" t="s">
        <v>255</v>
      </c>
      <c r="G7" s="71" t="s">
        <v>285</v>
      </c>
      <c r="H7" s="11">
        <v>2018</v>
      </c>
      <c r="I7" s="11"/>
      <c r="J7" s="11"/>
      <c r="K7" s="11"/>
      <c r="L7" s="11"/>
      <c r="M7" s="11"/>
      <c r="N7" s="11"/>
      <c r="O7" s="11"/>
      <c r="P7" s="11">
        <v>2018</v>
      </c>
      <c r="Q7" s="11"/>
      <c r="R7" s="11">
        <v>8</v>
      </c>
      <c r="S7" s="11">
        <v>24</v>
      </c>
      <c r="T7" s="11">
        <v>2018</v>
      </c>
      <c r="U7" s="11"/>
      <c r="V7" s="11">
        <v>8</v>
      </c>
      <c r="W7" s="11">
        <v>24</v>
      </c>
      <c r="X7" s="11"/>
      <c r="Y7" s="11"/>
      <c r="Z7" s="11"/>
      <c r="AA7" s="11"/>
      <c r="AB7" s="11"/>
      <c r="AC7" s="11"/>
      <c r="AD7" s="11"/>
      <c r="AE7" s="11"/>
      <c r="AF7" s="11"/>
      <c r="AG7" s="11"/>
      <c r="AH7" s="11"/>
      <c r="AI7" s="11"/>
      <c r="AJ7" s="11"/>
      <c r="AK7" s="11"/>
      <c r="AL7" s="11"/>
      <c r="AM7" s="11"/>
      <c r="AN7" s="47"/>
      <c r="AO7" s="68">
        <f>IF(H7="","",VLOOKUP(H7,Inflation!$A$2:'Inflation'!$B$21,2))</f>
        <v>109.9992514655213</v>
      </c>
      <c r="AP7" s="68" t="str">
        <f>IF(I7="","",I7*(Inflation!$B$2/AO7))</f>
        <v/>
      </c>
      <c r="AQ7" s="68" t="str">
        <f>IF(J7="","",J7*(Inflation!$B$2/AO7))</f>
        <v/>
      </c>
      <c r="AR7" s="68" t="str">
        <f>IF(K7="","",K7*(Inflation!$B$2/AO7))</f>
        <v/>
      </c>
      <c r="AS7" s="68" t="str">
        <f>IF(L7="","",VLOOKUP(L7,Inflation!$A$2:'Inflation'!$B$21,2))</f>
        <v/>
      </c>
      <c r="AT7" s="68" t="str">
        <f>IF(M7="","",M7*(Inflation!$B$2/AS7))</f>
        <v/>
      </c>
      <c r="AU7" s="68" t="str">
        <f>IF(N7="","",N7*(Inflation!$B$2/AS7))</f>
        <v/>
      </c>
      <c r="AV7" s="68" t="str">
        <f>IF(O7="","",O7*(Inflation!$B$2/AS7))</f>
        <v/>
      </c>
      <c r="AW7" s="68">
        <f>IF(P7="","",VLOOKUP(P7,Inflation!$A$2:'Inflation'!$B$21,2))</f>
        <v>109.9992514655213</v>
      </c>
      <c r="AX7" s="68" t="str">
        <f>IF(Q7="","",Q7*(Inflation!$B$2/AW7))</f>
        <v/>
      </c>
      <c r="AY7" s="68">
        <f>IF(R7="","",R7*(Inflation!$B$2/AW7))</f>
        <v>5.8029485791553608</v>
      </c>
      <c r="AZ7" s="68">
        <f>IF(S7="","",S7*(Inflation!$B$2/AW7))</f>
        <v>17.408845737466081</v>
      </c>
      <c r="BA7" s="68">
        <f>IF(T7="","",VLOOKUP(T7,Inflation!$A$2:'Inflation'!$B$21,2))</f>
        <v>109.9992514655213</v>
      </c>
      <c r="BB7" s="68" t="str">
        <f>IF(U7="","",U7*(Inflation!$B$2/BA7))</f>
        <v/>
      </c>
      <c r="BC7" s="68">
        <f>IF(V7="","",V7*(Inflation!$B$2/BA7))</f>
        <v>5.8029485791553608</v>
      </c>
      <c r="BD7" s="68">
        <f>IF(W7="","",W7*(Inflation!$B$2/BA7))</f>
        <v>17.408845737466081</v>
      </c>
      <c r="BE7" s="68" t="str">
        <f>IF(X7="","",VLOOKUP(X7,Inflation!$A$2:'Inflation'!$B$21,2))</f>
        <v/>
      </c>
      <c r="BF7" s="68" t="str">
        <f>IF(Y7="","",Y7*(Inflation!$B$2/BE7))</f>
        <v/>
      </c>
      <c r="BG7" s="68" t="str">
        <f>IF(Z7="","",Z7*(Inflation!$B$2/BE7))</f>
        <v/>
      </c>
      <c r="BH7" s="68" t="str">
        <f>IF(AA7="","",AA7*(Inflation!$B$2/BE7))</f>
        <v/>
      </c>
      <c r="BI7" s="68" t="str">
        <f>IF(AB7="","",VLOOKUP(AB7,Inflation!$A$2:'Inflation'!$B$21,2))</f>
        <v/>
      </c>
      <c r="BJ7" s="68" t="str">
        <f>IF(AC7="","",AC7*(Inflation!$B$2/BI7))</f>
        <v/>
      </c>
      <c r="BK7" s="68" t="str">
        <f>IF(AD7="","",AD7*(Inflation!$B$2/BI7))</f>
        <v/>
      </c>
      <c r="BL7" s="68" t="str">
        <f>IF(AE7="","",AE7*(Inflation!$B$2/BI7))</f>
        <v/>
      </c>
      <c r="BM7" s="68" t="str">
        <f>IF(AF7="","",VLOOKUP(AF7,Inflation!$A$2:'Inflation'!$B$21,2))</f>
        <v/>
      </c>
      <c r="BN7" s="68" t="str">
        <f>IF(AG7="","",AG7*(Inflation!$B$2/BM7))</f>
        <v/>
      </c>
      <c r="BO7" s="68" t="str">
        <f>IF(AH7="","",AH7*(Inflation!$B$2/BM7))</f>
        <v/>
      </c>
      <c r="BP7" s="68" t="str">
        <f>IF(AI7="","",AI7*(Inflation!$B$2/BM7))</f>
        <v/>
      </c>
      <c r="BQ7" s="68" t="str">
        <f>IF(AJ7="","",VLOOKUP(AJ7,Inflation!$A$2:'Inflation'!$B$21,2))</f>
        <v/>
      </c>
      <c r="BR7" s="68" t="str">
        <f>IF(AK7="","",AK7*(Inflation!$B$2/BQ7))</f>
        <v/>
      </c>
      <c r="BS7" s="68" t="str">
        <f>IF(AL7="","",AL7*(Inflation!$B$2/BQ7))</f>
        <v/>
      </c>
      <c r="BT7" s="68" t="str">
        <f>IF(AM7="","",AM7*(Inflation!$B$2/BQ7))</f>
        <v/>
      </c>
      <c r="BU7" s="46"/>
      <c r="BV7" s="68" t="str">
        <f>IF(AP7="","",AP7*(Inflation!$B$18/Inflation!$B$2))</f>
        <v/>
      </c>
      <c r="BW7" s="68" t="str">
        <f>IF(AQ7="","",AQ7*(Inflation!$B$18/Inflation!$B$2))</f>
        <v/>
      </c>
      <c r="BX7" s="68" t="str">
        <f>IF(AR7="","",AR7*(Inflation!$B$18/Inflation!$B$2))</f>
        <v/>
      </c>
      <c r="BY7" s="68" t="str">
        <f>IF(AS7="","",AS7*(Inflation!$B$18/Inflation!$B$2))</f>
        <v/>
      </c>
      <c r="BZ7" s="68" t="str">
        <f>IF(AT7="","",AT7*(Inflation!$B$18/Inflation!$B$2))</f>
        <v/>
      </c>
      <c r="CA7" s="68" t="str">
        <f>IF(AU7="","",AU7*(Inflation!$B$18/Inflation!$B$2))</f>
        <v/>
      </c>
      <c r="CB7" s="68" t="str">
        <f>IF(AV7="","",AV7*(Inflation!$B$18/Inflation!$B$2))</f>
        <v/>
      </c>
      <c r="CC7" s="68">
        <f>IF(AW7="","",AW7*(Inflation!$B$18/Inflation!$B$2))</f>
        <v>148.8181375761385</v>
      </c>
      <c r="CD7" s="68" t="str">
        <f>IF(AX7="","",AX7*(Inflation!$B$18/Inflation!$B$2))</f>
        <v/>
      </c>
      <c r="CE7" s="68">
        <f>IF(AY7="","",AY7*(Inflation!$B$18/Inflation!$B$2))</f>
        <v>7.8508170600659577</v>
      </c>
      <c r="CF7" s="68">
        <f>IF(AZ7="","",AZ7*(Inflation!$B$18/Inflation!$B$2))</f>
        <v>23.55245118019787</v>
      </c>
      <c r="CG7" s="68">
        <f>IF(BA7="","",BA7*(Inflation!$B$18/Inflation!$B$2))</f>
        <v>148.8181375761385</v>
      </c>
      <c r="CH7" s="68" t="str">
        <f>IF(BB7="","",BB7*(Inflation!$B$18/Inflation!$B$2))</f>
        <v/>
      </c>
      <c r="CI7" s="68">
        <f>IF(BC7="","",BC7*(Inflation!$B$18/Inflation!$B$2))</f>
        <v>7.8508170600659577</v>
      </c>
      <c r="CJ7" s="68">
        <f>IF(BD7="","",BD7*(Inflation!$B$18/Inflation!$B$2))</f>
        <v>23.55245118019787</v>
      </c>
      <c r="CK7" s="68" t="str">
        <f>IF(BE7="","",BE7*(Inflation!$B$18/Inflation!$B$2))</f>
        <v/>
      </c>
      <c r="CL7" s="68" t="str">
        <f>IF(BF7="","",BF7*(Inflation!$B$18/Inflation!$B$2))</f>
        <v/>
      </c>
      <c r="CM7" s="68" t="str">
        <f>IF(BG7="","",BG7*(Inflation!$B$18/Inflation!$B$2))</f>
        <v/>
      </c>
      <c r="CN7" s="68" t="str">
        <f>IF(BH7="","",BH7*(Inflation!$B$18/Inflation!$B$2))</f>
        <v/>
      </c>
      <c r="CO7" s="68" t="str">
        <f>IF(BI7="","",BI7*(Inflation!$B$18/Inflation!$B$2))</f>
        <v/>
      </c>
      <c r="CP7" s="68" t="str">
        <f>IF(BJ7="","",BJ7*(Inflation!$B$18/Inflation!$B$2))</f>
        <v/>
      </c>
      <c r="CQ7" s="68" t="str">
        <f>IF(BK7="","",BK7*(Inflation!$B$18/Inflation!$B$2))</f>
        <v/>
      </c>
      <c r="CR7" s="68" t="str">
        <f>IF(BL7="","",BL7*(Inflation!$B$18/Inflation!$B$2))</f>
        <v/>
      </c>
      <c r="CS7" s="68" t="str">
        <f>IF(BM7="","",BM7*(Inflation!$B$18/Inflation!$B$2))</f>
        <v/>
      </c>
      <c r="CT7" s="68" t="str">
        <f>IF(BN7="","",BN7*(Inflation!$B$18/Inflation!$B$2))</f>
        <v/>
      </c>
      <c r="CU7" s="68" t="str">
        <f>IF(BO7="","",BO7*(Inflation!$B$18/Inflation!$B$2))</f>
        <v/>
      </c>
      <c r="CV7" s="68" t="str">
        <f>IF(BP7="","",BP7*(Inflation!$B$18/Inflation!$B$2))</f>
        <v/>
      </c>
      <c r="CW7" s="68" t="str">
        <f>IF(BQ7="","",BQ7*(Inflation!$B$18/Inflation!$B$2))</f>
        <v/>
      </c>
      <c r="CX7" s="68" t="str">
        <f>IF(BR7="","",BR7*(Inflation!$B$18/Inflation!$B$2))</f>
        <v/>
      </c>
      <c r="CY7" s="68" t="str">
        <f>IF(BS7="","",BS7*(Inflation!$B$18/Inflation!$B$2))</f>
        <v/>
      </c>
      <c r="CZ7" s="68" t="str">
        <f>IF(BT7="","",BT7*(Inflation!$B$18/Inflation!$B$2))</f>
        <v/>
      </c>
    </row>
    <row r="8" spans="1:104" s="17" customFormat="1" ht="39" x14ac:dyDescent="0.25">
      <c r="A8" s="7" t="s">
        <v>160</v>
      </c>
      <c r="B8" s="7" t="s">
        <v>164</v>
      </c>
      <c r="C8" s="7" t="s">
        <v>3</v>
      </c>
      <c r="D8" s="7" t="s">
        <v>347</v>
      </c>
      <c r="E8" s="7" t="s">
        <v>357</v>
      </c>
      <c r="F8" s="71" t="s">
        <v>256</v>
      </c>
      <c r="G8" s="75" t="s">
        <v>349</v>
      </c>
      <c r="H8" s="11"/>
      <c r="I8" s="11"/>
      <c r="J8" s="11"/>
      <c r="K8" s="11"/>
      <c r="L8" s="11"/>
      <c r="M8" s="11"/>
      <c r="N8" s="11"/>
      <c r="O8" s="11"/>
      <c r="P8" s="11"/>
      <c r="Q8" s="11"/>
      <c r="R8" s="11"/>
      <c r="S8" s="11"/>
      <c r="T8" s="11"/>
      <c r="U8" s="11"/>
      <c r="V8" s="11"/>
      <c r="W8" s="11"/>
      <c r="X8" s="69">
        <v>2016</v>
      </c>
      <c r="Y8" s="55">
        <v>103</v>
      </c>
      <c r="Z8" s="55">
        <v>103</v>
      </c>
      <c r="AA8" s="55">
        <v>103</v>
      </c>
      <c r="AB8" s="69">
        <v>2016</v>
      </c>
      <c r="AC8" s="55">
        <v>105</v>
      </c>
      <c r="AD8" s="55">
        <v>105</v>
      </c>
      <c r="AE8" s="55">
        <v>105</v>
      </c>
      <c r="AF8" s="11"/>
      <c r="AG8" s="11"/>
      <c r="AH8" s="11"/>
      <c r="AI8" s="11"/>
      <c r="AJ8" s="11"/>
      <c r="AK8" s="11"/>
      <c r="AL8" s="11"/>
      <c r="AM8" s="11"/>
      <c r="AN8" s="47"/>
      <c r="AO8" s="68" t="str">
        <f>IF(H8="","",VLOOKUP(H8,Inflation!$A$2:'Inflation'!$B$21,2))</f>
        <v/>
      </c>
      <c r="AP8" s="68" t="str">
        <f>IF(I8="","",I8*(Inflation!$B$2/AO8))</f>
        <v/>
      </c>
      <c r="AQ8" s="68" t="str">
        <f>IF(J8="","",J8*(Inflation!$B$2/AO8))</f>
        <v/>
      </c>
      <c r="AR8" s="68" t="str">
        <f>IF(K8="","",K8*(Inflation!$B$2/AO8))</f>
        <v/>
      </c>
      <c r="AS8" s="68" t="str">
        <f>IF(L8="","",VLOOKUP(L8,Inflation!$A$2:'Inflation'!$B$21,2))</f>
        <v/>
      </c>
      <c r="AT8" s="68" t="str">
        <f>IF(M8="","",M8*(Inflation!$B$2/AS8))</f>
        <v/>
      </c>
      <c r="AU8" s="68" t="str">
        <f>IF(N8="","",N8*(Inflation!$B$2/AS8))</f>
        <v/>
      </c>
      <c r="AV8" s="68" t="str">
        <f>IF(O8="","",O8*(Inflation!$B$2/AS8))</f>
        <v/>
      </c>
      <c r="AW8" s="68" t="str">
        <f>IF(P8="","",VLOOKUP(P8,Inflation!$A$2:'Inflation'!$B$21,2))</f>
        <v/>
      </c>
      <c r="AX8" s="68" t="str">
        <f>IF(Q8="","",Q8*(Inflation!$B$2/AW8))</f>
        <v/>
      </c>
      <c r="AY8" s="68" t="str">
        <f>IF(R8="","",R8*(Inflation!$B$2/AW8))</f>
        <v/>
      </c>
      <c r="AZ8" s="68" t="str">
        <f>IF(S8="","",S8*(Inflation!$B$2/AW8))</f>
        <v/>
      </c>
      <c r="BA8" s="68" t="str">
        <f>IF(T8="","",VLOOKUP(T8,Inflation!$A$2:'Inflation'!$B$21,2))</f>
        <v/>
      </c>
      <c r="BB8" s="68" t="str">
        <f>IF(U8="","",U8*(Inflation!$B$2/BA8))</f>
        <v/>
      </c>
      <c r="BC8" s="68" t="str">
        <f>IF(V8="","",V8*(Inflation!$B$2/BA8))</f>
        <v/>
      </c>
      <c r="BD8" s="68" t="str">
        <f>IF(W8="","",W8*(Inflation!$B$2/BA8))</f>
        <v/>
      </c>
      <c r="BE8" s="68">
        <f>IF(X8="","",VLOOKUP(X8,Inflation!$A$2:'Inflation'!$B$21,2))</f>
        <v>105.935</v>
      </c>
      <c r="BF8" s="68">
        <f>IF(Y8="","",Y8*(Inflation!$B$2/BE8))</f>
        <v>77.579364704771791</v>
      </c>
      <c r="BG8" s="68">
        <f>IF(Z8="","",Z8*(Inflation!$B$2/BE8))</f>
        <v>77.579364704771791</v>
      </c>
      <c r="BH8" s="68">
        <f>IF(AA8="","",AA8*(Inflation!$B$2/BE8))</f>
        <v>77.579364704771791</v>
      </c>
      <c r="BI8" s="68">
        <f>IF(AB8="","",VLOOKUP(AB8,Inflation!$A$2:'Inflation'!$B$21,2))</f>
        <v>105.935</v>
      </c>
      <c r="BJ8" s="68">
        <f>IF(AC8="","",AC8*(Inflation!$B$2/BI8))</f>
        <v>79.085760135932418</v>
      </c>
      <c r="BK8" s="68">
        <f>IF(AD8="","",AD8*(Inflation!$B$2/BI8))</f>
        <v>79.085760135932418</v>
      </c>
      <c r="BL8" s="68">
        <f>IF(AE8="","",AE8*(Inflation!$B$2/BI8))</f>
        <v>79.085760135932418</v>
      </c>
      <c r="BM8" s="68" t="str">
        <f>IF(AF8="","",VLOOKUP(AF8,Inflation!$A$2:'Inflation'!$B$21,2))</f>
        <v/>
      </c>
      <c r="BN8" s="68" t="str">
        <f>IF(AG8="","",AG8*(Inflation!$B$2/BM8))</f>
        <v/>
      </c>
      <c r="BO8" s="68" t="str">
        <f>IF(AH8="","",AH8*(Inflation!$B$2/BM8))</f>
        <v/>
      </c>
      <c r="BP8" s="68" t="str">
        <f>IF(AI8="","",AI8*(Inflation!$B$2/BM8))</f>
        <v/>
      </c>
      <c r="BQ8" s="68" t="str">
        <f>IF(AJ8="","",VLOOKUP(AJ8,Inflation!$A$2:'Inflation'!$B$21,2))</f>
        <v/>
      </c>
      <c r="BR8" s="68" t="str">
        <f>IF(AK8="","",AK8*(Inflation!$B$2/BQ8))</f>
        <v/>
      </c>
      <c r="BS8" s="68" t="str">
        <f>IF(AL8="","",AL8*(Inflation!$B$2/BQ8))</f>
        <v/>
      </c>
      <c r="BT8" s="68" t="str">
        <f>IF(AM8="","",AM8*(Inflation!$B$2/BQ8))</f>
        <v/>
      </c>
      <c r="BU8" s="46"/>
      <c r="BV8" s="68" t="str">
        <f>IF(AP8="","",AP8*(Inflation!$B$18/Inflation!$B$2))</f>
        <v/>
      </c>
      <c r="BW8" s="68" t="str">
        <f>IF(AQ8="","",AQ8*(Inflation!$B$18/Inflation!$B$2))</f>
        <v/>
      </c>
      <c r="BX8" s="68" t="str">
        <f>IF(AR8="","",AR8*(Inflation!$B$18/Inflation!$B$2))</f>
        <v/>
      </c>
      <c r="BY8" s="68" t="str">
        <f>IF(AS8="","",AS8*(Inflation!$B$18/Inflation!$B$2))</f>
        <v/>
      </c>
      <c r="BZ8" s="68" t="str">
        <f>IF(AT8="","",AT8*(Inflation!$B$18/Inflation!$B$2))</f>
        <v/>
      </c>
      <c r="CA8" s="68" t="str">
        <f>IF(AU8="","",AU8*(Inflation!$B$18/Inflation!$B$2))</f>
        <v/>
      </c>
      <c r="CB8" s="68" t="str">
        <f>IF(AV8="","",AV8*(Inflation!$B$18/Inflation!$B$2))</f>
        <v/>
      </c>
      <c r="CC8" s="68" t="str">
        <f>IF(AW8="","",AW8*(Inflation!$B$18/Inflation!$B$2))</f>
        <v/>
      </c>
      <c r="CD8" s="68" t="str">
        <f>IF(AX8="","",AX8*(Inflation!$B$18/Inflation!$B$2))</f>
        <v/>
      </c>
      <c r="CE8" s="68" t="str">
        <f>IF(AY8="","",AY8*(Inflation!$B$18/Inflation!$B$2))</f>
        <v/>
      </c>
      <c r="CF8" s="68" t="str">
        <f>IF(AZ8="","",AZ8*(Inflation!$B$18/Inflation!$B$2))</f>
        <v/>
      </c>
      <c r="CG8" s="68" t="str">
        <f>IF(BA8="","",BA8*(Inflation!$B$18/Inflation!$B$2))</f>
        <v/>
      </c>
      <c r="CH8" s="68" t="str">
        <f>IF(BB8="","",BB8*(Inflation!$B$18/Inflation!$B$2))</f>
        <v/>
      </c>
      <c r="CI8" s="68" t="str">
        <f>IF(BC8="","",BC8*(Inflation!$B$18/Inflation!$B$2))</f>
        <v/>
      </c>
      <c r="CJ8" s="68" t="str">
        <f>IF(BD8="","",BD8*(Inflation!$B$18/Inflation!$B$2))</f>
        <v/>
      </c>
      <c r="CK8" s="68">
        <f>IF(BE8="","",BE8*(Inflation!$B$18/Inflation!$B$2))</f>
        <v>143.31960621631782</v>
      </c>
      <c r="CL8" s="68">
        <f>IF(BF8="","",BF8*(Inflation!$B$18/Inflation!$B$2))</f>
        <v>104.95722848916786</v>
      </c>
      <c r="CM8" s="68">
        <f>IF(BG8="","",BG8*(Inflation!$B$18/Inflation!$B$2))</f>
        <v>104.95722848916786</v>
      </c>
      <c r="CN8" s="68">
        <f>IF(BH8="","",BH8*(Inflation!$B$18/Inflation!$B$2))</f>
        <v>104.95722848916786</v>
      </c>
      <c r="CO8" s="68">
        <f>IF(BI8="","",BI8*(Inflation!$B$18/Inflation!$B$2))</f>
        <v>143.31960621631782</v>
      </c>
      <c r="CP8" s="68">
        <f>IF(BJ8="","",BJ8*(Inflation!$B$18/Inflation!$B$2))</f>
        <v>106.99523292585074</v>
      </c>
      <c r="CQ8" s="68">
        <f>IF(BK8="","",BK8*(Inflation!$B$18/Inflation!$B$2))</f>
        <v>106.99523292585074</v>
      </c>
      <c r="CR8" s="68">
        <f>IF(BL8="","",BL8*(Inflation!$B$18/Inflation!$B$2))</f>
        <v>106.99523292585074</v>
      </c>
      <c r="CS8" s="68" t="str">
        <f>IF(BM8="","",BM8*(Inflation!$B$18/Inflation!$B$2))</f>
        <v/>
      </c>
      <c r="CT8" s="68" t="str">
        <f>IF(BN8="","",BN8*(Inflation!$B$18/Inflation!$B$2))</f>
        <v/>
      </c>
      <c r="CU8" s="68" t="str">
        <f>IF(BO8="","",BO8*(Inflation!$B$18/Inflation!$B$2))</f>
        <v/>
      </c>
      <c r="CV8" s="68" t="str">
        <f>IF(BP8="","",BP8*(Inflation!$B$18/Inflation!$B$2))</f>
        <v/>
      </c>
      <c r="CW8" s="68" t="str">
        <f>IF(BQ8="","",BQ8*(Inflation!$B$18/Inflation!$B$2))</f>
        <v/>
      </c>
      <c r="CX8" s="68" t="str">
        <f>IF(BR8="","",BR8*(Inflation!$B$18/Inflation!$B$2))</f>
        <v/>
      </c>
      <c r="CY8" s="68" t="str">
        <f>IF(BS8="","",BS8*(Inflation!$B$18/Inflation!$B$2))</f>
        <v/>
      </c>
      <c r="CZ8" s="68" t="str">
        <f>IF(BT8="","",BT8*(Inflation!$B$18/Inflation!$B$2))</f>
        <v/>
      </c>
    </row>
    <row r="9" spans="1:104" s="17" customFormat="1" ht="91" x14ac:dyDescent="0.25">
      <c r="A9" s="7" t="s">
        <v>165</v>
      </c>
      <c r="B9" s="7" t="s">
        <v>166</v>
      </c>
      <c r="C9" s="7" t="s">
        <v>130</v>
      </c>
      <c r="D9" s="7" t="s">
        <v>186</v>
      </c>
      <c r="E9" s="7" t="s">
        <v>212</v>
      </c>
      <c r="F9" s="71" t="s">
        <v>254</v>
      </c>
      <c r="G9" s="71" t="s">
        <v>286</v>
      </c>
      <c r="H9" s="11"/>
      <c r="I9" s="11"/>
      <c r="J9" s="11"/>
      <c r="K9" s="11"/>
      <c r="L9" s="11"/>
      <c r="M9" s="11"/>
      <c r="N9" s="11"/>
      <c r="O9" s="11"/>
      <c r="P9" s="69">
        <v>2016</v>
      </c>
      <c r="Q9" s="55">
        <v>-146</v>
      </c>
      <c r="R9" s="11"/>
      <c r="S9" s="11"/>
      <c r="T9" s="69">
        <v>2016</v>
      </c>
      <c r="U9" s="55">
        <v>-146</v>
      </c>
      <c r="V9" s="11"/>
      <c r="W9" s="11"/>
      <c r="X9" s="69">
        <v>2018</v>
      </c>
      <c r="Y9" s="55">
        <v>-80</v>
      </c>
      <c r="Z9" s="11"/>
      <c r="AA9" s="11"/>
      <c r="AB9" s="69">
        <v>2018</v>
      </c>
      <c r="AC9" s="55">
        <v>-80</v>
      </c>
      <c r="AD9" s="11"/>
      <c r="AE9" s="11"/>
      <c r="AF9" s="11"/>
      <c r="AG9" s="11"/>
      <c r="AH9" s="11"/>
      <c r="AI9" s="11"/>
      <c r="AJ9" s="11"/>
      <c r="AK9" s="11"/>
      <c r="AL9" s="11"/>
      <c r="AM9" s="11"/>
      <c r="AN9" s="47"/>
      <c r="AO9" s="68" t="str">
        <f>IF(H9="","",VLOOKUP(H9,Inflation!$A$2:'Inflation'!$B$21,2))</f>
        <v/>
      </c>
      <c r="AP9" s="68" t="str">
        <f>IF(I9="","",I9*(Inflation!$B$2/AO9))</f>
        <v/>
      </c>
      <c r="AQ9" s="68" t="str">
        <f>IF(J9="","",J9*(Inflation!$B$2/AO9))</f>
        <v/>
      </c>
      <c r="AR9" s="68" t="str">
        <f>IF(K9="","",K9*(Inflation!$B$2/AO9))</f>
        <v/>
      </c>
      <c r="AS9" s="68" t="str">
        <f>IF(L9="","",VLOOKUP(L9,Inflation!$A$2:'Inflation'!$B$21,2))</f>
        <v/>
      </c>
      <c r="AT9" s="68" t="str">
        <f>IF(M9="","",M9*(Inflation!$B$2/AS9))</f>
        <v/>
      </c>
      <c r="AU9" s="68" t="str">
        <f>IF(N9="","",N9*(Inflation!$B$2/AS9))</f>
        <v/>
      </c>
      <c r="AV9" s="68" t="str">
        <f>IF(O9="","",O9*(Inflation!$B$2/AS9))</f>
        <v/>
      </c>
      <c r="AW9" s="68">
        <f>IF(P9="","",VLOOKUP(P9,Inflation!$A$2:'Inflation'!$B$21,2))</f>
        <v>105.935</v>
      </c>
      <c r="AX9" s="68">
        <f>IF(Q9="","",Q9*(Inflation!$B$2/AW9))</f>
        <v>-109.96686647472507</v>
      </c>
      <c r="AY9" s="68" t="str">
        <f>IF(R9="","",R9*(Inflation!$B$2/AW9))</f>
        <v/>
      </c>
      <c r="AZ9" s="68" t="str">
        <f>IF(S9="","",S9*(Inflation!$B$2/AW9))</f>
        <v/>
      </c>
      <c r="BA9" s="68">
        <f>IF(T9="","",VLOOKUP(T9,Inflation!$A$2:'Inflation'!$B$21,2))</f>
        <v>105.935</v>
      </c>
      <c r="BB9" s="68">
        <f>IF(U9="","",U9*(Inflation!$B$2/BA9))</f>
        <v>-109.96686647472507</v>
      </c>
      <c r="BC9" s="68" t="str">
        <f>IF(V9="","",V9*(Inflation!$B$2/BA9))</f>
        <v/>
      </c>
      <c r="BD9" s="68" t="str">
        <f>IF(W9="","",W9*(Inflation!$B$2/BA9))</f>
        <v/>
      </c>
      <c r="BE9" s="68">
        <f>IF(X9="","",VLOOKUP(X9,Inflation!$A$2:'Inflation'!$B$21,2))</f>
        <v>109.9992514655213</v>
      </c>
      <c r="BF9" s="68">
        <f>IF(Y9="","",Y9*(Inflation!$B$2/BE9))</f>
        <v>-58.029485791553611</v>
      </c>
      <c r="BG9" s="68" t="str">
        <f>IF(Z9="","",Z9*(Inflation!$B$2/BE9))</f>
        <v/>
      </c>
      <c r="BH9" s="68" t="str">
        <f>IF(AA9="","",AA9*(Inflation!$B$2/BE9))</f>
        <v/>
      </c>
      <c r="BI9" s="68">
        <f>IF(AB9="","",VLOOKUP(AB9,Inflation!$A$2:'Inflation'!$B$21,2))</f>
        <v>109.9992514655213</v>
      </c>
      <c r="BJ9" s="68">
        <f>IF(AC9="","",AC9*(Inflation!$B$2/BI9))</f>
        <v>-58.029485791553611</v>
      </c>
      <c r="BK9" s="68" t="str">
        <f>IF(AD9="","",AD9*(Inflation!$B$2/BI9))</f>
        <v/>
      </c>
      <c r="BL9" s="68" t="str">
        <f>IF(AE9="","",AE9*(Inflation!$B$2/BI9))</f>
        <v/>
      </c>
      <c r="BM9" s="68" t="str">
        <f>IF(AF9="","",VLOOKUP(AF9,Inflation!$A$2:'Inflation'!$B$21,2))</f>
        <v/>
      </c>
      <c r="BN9" s="68" t="str">
        <f>IF(AG9="","",AG9*(Inflation!$B$2/BM9))</f>
        <v/>
      </c>
      <c r="BO9" s="68" t="str">
        <f>IF(AH9="","",AH9*(Inflation!$B$2/BM9))</f>
        <v/>
      </c>
      <c r="BP9" s="68" t="str">
        <f>IF(AI9="","",AI9*(Inflation!$B$2/BM9))</f>
        <v/>
      </c>
      <c r="BQ9" s="68" t="str">
        <f>IF(AJ9="","",VLOOKUP(AJ9,Inflation!$A$2:'Inflation'!$B$21,2))</f>
        <v/>
      </c>
      <c r="BR9" s="68" t="str">
        <f>IF(AK9="","",AK9*(Inflation!$B$2/BQ9))</f>
        <v/>
      </c>
      <c r="BS9" s="68" t="str">
        <f>IF(AL9="","",AL9*(Inflation!$B$2/BQ9))</f>
        <v/>
      </c>
      <c r="BT9" s="68" t="str">
        <f>IF(AM9="","",AM9*(Inflation!$B$2/BQ9))</f>
        <v/>
      </c>
      <c r="BU9" s="46"/>
      <c r="BV9" s="68" t="str">
        <f>IF(AP9="","",AP9*(Inflation!$B$18/Inflation!$B$2))</f>
        <v/>
      </c>
      <c r="BW9" s="68" t="str">
        <f>IF(AQ9="","",AQ9*(Inflation!$B$18/Inflation!$B$2))</f>
        <v/>
      </c>
      <c r="BX9" s="68" t="str">
        <f>IF(AR9="","",AR9*(Inflation!$B$18/Inflation!$B$2))</f>
        <v/>
      </c>
      <c r="BY9" s="68" t="str">
        <f>IF(AS9="","",AS9*(Inflation!$B$18/Inflation!$B$2))</f>
        <v/>
      </c>
      <c r="BZ9" s="68" t="str">
        <f>IF(AT9="","",AT9*(Inflation!$B$18/Inflation!$B$2))</f>
        <v/>
      </c>
      <c r="CA9" s="68" t="str">
        <f>IF(AU9="","",AU9*(Inflation!$B$18/Inflation!$B$2))</f>
        <v/>
      </c>
      <c r="CB9" s="68" t="str">
        <f>IF(AV9="","",AV9*(Inflation!$B$18/Inflation!$B$2))</f>
        <v/>
      </c>
      <c r="CC9" s="68">
        <f>IF(AW9="","",AW9*(Inflation!$B$18/Inflation!$B$2))</f>
        <v>143.31960621631782</v>
      </c>
      <c r="CD9" s="68">
        <f>IF(AX9="","",AX9*(Inflation!$B$18/Inflation!$B$2))</f>
        <v>-148.77432387784958</v>
      </c>
      <c r="CE9" s="68" t="str">
        <f>IF(AY9="","",AY9*(Inflation!$B$18/Inflation!$B$2))</f>
        <v/>
      </c>
      <c r="CF9" s="68" t="str">
        <f>IF(AZ9="","",AZ9*(Inflation!$B$18/Inflation!$B$2))</f>
        <v/>
      </c>
      <c r="CG9" s="68">
        <f>IF(BA9="","",BA9*(Inflation!$B$18/Inflation!$B$2))</f>
        <v>143.31960621631782</v>
      </c>
      <c r="CH9" s="68">
        <f>IF(BB9="","",BB9*(Inflation!$B$18/Inflation!$B$2))</f>
        <v>-148.77432387784958</v>
      </c>
      <c r="CI9" s="68" t="str">
        <f>IF(BC9="","",BC9*(Inflation!$B$18/Inflation!$B$2))</f>
        <v/>
      </c>
      <c r="CJ9" s="68" t="str">
        <f>IF(BD9="","",BD9*(Inflation!$B$18/Inflation!$B$2))</f>
        <v/>
      </c>
      <c r="CK9" s="68">
        <f>IF(BE9="","",BE9*(Inflation!$B$18/Inflation!$B$2))</f>
        <v>148.8181375761385</v>
      </c>
      <c r="CL9" s="68">
        <f>IF(BF9="","",BF9*(Inflation!$B$18/Inflation!$B$2))</f>
        <v>-78.508170600659582</v>
      </c>
      <c r="CM9" s="68" t="str">
        <f>IF(BG9="","",BG9*(Inflation!$B$18/Inflation!$B$2))</f>
        <v/>
      </c>
      <c r="CN9" s="68" t="str">
        <f>IF(BH9="","",BH9*(Inflation!$B$18/Inflation!$B$2))</f>
        <v/>
      </c>
      <c r="CO9" s="68">
        <f>IF(BI9="","",BI9*(Inflation!$B$18/Inflation!$B$2))</f>
        <v>148.8181375761385</v>
      </c>
      <c r="CP9" s="68">
        <f>IF(BJ9="","",BJ9*(Inflation!$B$18/Inflation!$B$2))</f>
        <v>-78.508170600659582</v>
      </c>
      <c r="CQ9" s="68" t="str">
        <f>IF(BK9="","",BK9*(Inflation!$B$18/Inflation!$B$2))</f>
        <v/>
      </c>
      <c r="CR9" s="68" t="str">
        <f>IF(BL9="","",BL9*(Inflation!$B$18/Inflation!$B$2))</f>
        <v/>
      </c>
      <c r="CS9" s="68" t="str">
        <f>IF(BM9="","",BM9*(Inflation!$B$18/Inflation!$B$2))</f>
        <v/>
      </c>
      <c r="CT9" s="68" t="str">
        <f>IF(BN9="","",BN9*(Inflation!$B$18/Inflation!$B$2))</f>
        <v/>
      </c>
      <c r="CU9" s="68" t="str">
        <f>IF(BO9="","",BO9*(Inflation!$B$18/Inflation!$B$2))</f>
        <v/>
      </c>
      <c r="CV9" s="68" t="str">
        <f>IF(BP9="","",BP9*(Inflation!$B$18/Inflation!$B$2))</f>
        <v/>
      </c>
      <c r="CW9" s="68" t="str">
        <f>IF(BQ9="","",BQ9*(Inflation!$B$18/Inflation!$B$2))</f>
        <v/>
      </c>
      <c r="CX9" s="68" t="str">
        <f>IF(BR9="","",BR9*(Inflation!$B$18/Inflation!$B$2))</f>
        <v/>
      </c>
      <c r="CY9" s="68" t="str">
        <f>IF(BS9="","",BS9*(Inflation!$B$18/Inflation!$B$2))</f>
        <v/>
      </c>
      <c r="CZ9" s="68" t="str">
        <f>IF(BT9="","",BT9*(Inflation!$B$18/Inflation!$B$2))</f>
        <v/>
      </c>
    </row>
    <row r="10" spans="1:104" s="17" customFormat="1" ht="65" x14ac:dyDescent="0.25">
      <c r="A10" s="7" t="s">
        <v>165</v>
      </c>
      <c r="B10" s="7" t="s">
        <v>166</v>
      </c>
      <c r="C10" s="7" t="s">
        <v>131</v>
      </c>
      <c r="D10" s="7" t="s">
        <v>187</v>
      </c>
      <c r="E10" s="7" t="s">
        <v>213</v>
      </c>
      <c r="F10" s="71" t="s">
        <v>253</v>
      </c>
      <c r="G10" s="71" t="s">
        <v>287</v>
      </c>
      <c r="H10" s="11"/>
      <c r="I10" s="11"/>
      <c r="J10" s="11"/>
      <c r="K10" s="11"/>
      <c r="L10" s="11"/>
      <c r="M10" s="11"/>
      <c r="N10" s="11"/>
      <c r="O10" s="11"/>
      <c r="P10" s="11"/>
      <c r="Q10" s="11"/>
      <c r="R10" s="11"/>
      <c r="S10" s="11"/>
      <c r="T10" s="11"/>
      <c r="U10" s="11"/>
      <c r="V10" s="11"/>
      <c r="W10" s="11"/>
      <c r="X10" s="69">
        <v>2017</v>
      </c>
      <c r="Y10" s="55">
        <v>730</v>
      </c>
      <c r="Z10" s="11"/>
      <c r="AA10" s="11"/>
      <c r="AB10" s="69">
        <v>2017</v>
      </c>
      <c r="AC10" s="55">
        <v>730</v>
      </c>
      <c r="AD10" s="11"/>
      <c r="AE10" s="11"/>
      <c r="AF10" s="11"/>
      <c r="AG10" s="11"/>
      <c r="AH10" s="11"/>
      <c r="AI10" s="11"/>
      <c r="AJ10" s="11"/>
      <c r="AK10" s="11"/>
      <c r="AL10" s="11"/>
      <c r="AM10" s="11"/>
      <c r="AN10" s="47"/>
      <c r="AO10" s="68" t="str">
        <f>IF(H10="","",VLOOKUP(H10,Inflation!$A$2:'Inflation'!$B$21,2))</f>
        <v/>
      </c>
      <c r="AP10" s="68" t="str">
        <f>IF(I10="","",I10*(Inflation!$B$2/AO10))</f>
        <v/>
      </c>
      <c r="AQ10" s="68" t="str">
        <f>IF(J10="","",J10*(Inflation!$B$2/AO10))</f>
        <v/>
      </c>
      <c r="AR10" s="68" t="str">
        <f>IF(K10="","",K10*(Inflation!$B$2/AO10))</f>
        <v/>
      </c>
      <c r="AS10" s="68" t="str">
        <f>IF(L10="","",VLOOKUP(L10,Inflation!$A$2:'Inflation'!$B$21,2))</f>
        <v/>
      </c>
      <c r="AT10" s="68" t="str">
        <f>IF(M10="","",M10*(Inflation!$B$2/AS10))</f>
        <v/>
      </c>
      <c r="AU10" s="68" t="str">
        <f>IF(N10="","",N10*(Inflation!$B$2/AS10))</f>
        <v/>
      </c>
      <c r="AV10" s="68" t="str">
        <f>IF(O10="","",O10*(Inflation!$B$2/AS10))</f>
        <v/>
      </c>
      <c r="AW10" s="68" t="str">
        <f>IF(P10="","",VLOOKUP(P10,Inflation!$A$2:'Inflation'!$B$21,2))</f>
        <v/>
      </c>
      <c r="AX10" s="68" t="str">
        <f>IF(Q10="","",Q10*(Inflation!$B$2/AW10))</f>
        <v/>
      </c>
      <c r="AY10" s="68" t="str">
        <f>IF(R10="","",R10*(Inflation!$B$2/AW10))</f>
        <v/>
      </c>
      <c r="AZ10" s="68" t="str">
        <f>IF(S10="","",S10*(Inflation!$B$2/AW10))</f>
        <v/>
      </c>
      <c r="BA10" s="68" t="str">
        <f>IF(T10="","",VLOOKUP(T10,Inflation!$A$2:'Inflation'!$B$21,2))</f>
        <v/>
      </c>
      <c r="BB10" s="68" t="str">
        <f>IF(U10="","",U10*(Inflation!$B$2/BA10))</f>
        <v/>
      </c>
      <c r="BC10" s="68" t="str">
        <f>IF(V10="","",V10*(Inflation!$B$2/BA10))</f>
        <v/>
      </c>
      <c r="BD10" s="68" t="str">
        <f>IF(W10="","",W10*(Inflation!$B$2/BA10))</f>
        <v/>
      </c>
      <c r="BE10" s="68">
        <f>IF(X10="","",VLOOKUP(X10,Inflation!$A$2:'Inflation'!$B$21,2))</f>
        <v>107.94799999999999</v>
      </c>
      <c r="BF10" s="68">
        <f>IF(Y10="","",Y10*(Inflation!$B$2/BE10))</f>
        <v>539.58109460110427</v>
      </c>
      <c r="BG10" s="68" t="str">
        <f>IF(Z10="","",Z10*(Inflation!$B$2/BE10))</f>
        <v/>
      </c>
      <c r="BH10" s="68" t="str">
        <f>IF(AA10="","",AA10*(Inflation!$B$2/BE10))</f>
        <v/>
      </c>
      <c r="BI10" s="68">
        <f>IF(AB10="","",VLOOKUP(AB10,Inflation!$A$2:'Inflation'!$B$21,2))</f>
        <v>107.94799999999999</v>
      </c>
      <c r="BJ10" s="68">
        <f>IF(AC10="","",AC10*(Inflation!$B$2/BI10))</f>
        <v>539.58109460110427</v>
      </c>
      <c r="BK10" s="68" t="str">
        <f>IF(AD10="","",AD10*(Inflation!$B$2/BI10))</f>
        <v/>
      </c>
      <c r="BL10" s="68" t="str">
        <f>IF(AE10="","",AE10*(Inflation!$B$2/BI10))</f>
        <v/>
      </c>
      <c r="BM10" s="68" t="str">
        <f>IF(AF10="","",VLOOKUP(AF10,Inflation!$A$2:'Inflation'!$B$21,2))</f>
        <v/>
      </c>
      <c r="BN10" s="68" t="str">
        <f>IF(AG10="","",AG10*(Inflation!$B$2/BM10))</f>
        <v/>
      </c>
      <c r="BO10" s="68" t="str">
        <f>IF(AH10="","",AH10*(Inflation!$B$2/BM10))</f>
        <v/>
      </c>
      <c r="BP10" s="68" t="str">
        <f>IF(AI10="","",AI10*(Inflation!$B$2/BM10))</f>
        <v/>
      </c>
      <c r="BQ10" s="68" t="str">
        <f>IF(AJ10="","",VLOOKUP(AJ10,Inflation!$A$2:'Inflation'!$B$21,2))</f>
        <v/>
      </c>
      <c r="BR10" s="68" t="str">
        <f>IF(AK10="","",AK10*(Inflation!$B$2/BQ10))</f>
        <v/>
      </c>
      <c r="BS10" s="68" t="str">
        <f>IF(AL10="","",AL10*(Inflation!$B$2/BQ10))</f>
        <v/>
      </c>
      <c r="BT10" s="68" t="str">
        <f>IF(AM10="","",AM10*(Inflation!$B$2/BQ10))</f>
        <v/>
      </c>
      <c r="BU10" s="46"/>
      <c r="BV10" s="68" t="str">
        <f>IF(AP10="","",AP10*(Inflation!$B$18/Inflation!$B$2))</f>
        <v/>
      </c>
      <c r="BW10" s="68" t="str">
        <f>IF(AQ10="","",AQ10*(Inflation!$B$18/Inflation!$B$2))</f>
        <v/>
      </c>
      <c r="BX10" s="68" t="str">
        <f>IF(AR10="","",AR10*(Inflation!$B$18/Inflation!$B$2))</f>
        <v/>
      </c>
      <c r="BY10" s="68" t="str">
        <f>IF(AS10="","",AS10*(Inflation!$B$18/Inflation!$B$2))</f>
        <v/>
      </c>
      <c r="BZ10" s="68" t="str">
        <f>IF(AT10="","",AT10*(Inflation!$B$18/Inflation!$B$2))</f>
        <v/>
      </c>
      <c r="CA10" s="68" t="str">
        <f>IF(AU10="","",AU10*(Inflation!$B$18/Inflation!$B$2))</f>
        <v/>
      </c>
      <c r="CB10" s="68" t="str">
        <f>IF(AV10="","",AV10*(Inflation!$B$18/Inflation!$B$2))</f>
        <v/>
      </c>
      <c r="CC10" s="68" t="str">
        <f>IF(AW10="","",AW10*(Inflation!$B$18/Inflation!$B$2))</f>
        <v/>
      </c>
      <c r="CD10" s="68" t="str">
        <f>IF(AX10="","",AX10*(Inflation!$B$18/Inflation!$B$2))</f>
        <v/>
      </c>
      <c r="CE10" s="68" t="str">
        <f>IF(AY10="","",AY10*(Inflation!$B$18/Inflation!$B$2))</f>
        <v/>
      </c>
      <c r="CF10" s="68" t="str">
        <f>IF(AZ10="","",AZ10*(Inflation!$B$18/Inflation!$B$2))</f>
        <v/>
      </c>
      <c r="CG10" s="68" t="str">
        <f>IF(BA10="","",BA10*(Inflation!$B$18/Inflation!$B$2))</f>
        <v/>
      </c>
      <c r="CH10" s="68" t="str">
        <f>IF(BB10="","",BB10*(Inflation!$B$18/Inflation!$B$2))</f>
        <v/>
      </c>
      <c r="CI10" s="68" t="str">
        <f>IF(BC10="","",BC10*(Inflation!$B$18/Inflation!$B$2))</f>
        <v/>
      </c>
      <c r="CJ10" s="68" t="str">
        <f>IF(BD10="","",BD10*(Inflation!$B$18/Inflation!$B$2))</f>
        <v/>
      </c>
      <c r="CK10" s="68">
        <f>IF(BE10="","",BE10*(Inflation!$B$18/Inflation!$B$2))</f>
        <v>146.04299666624885</v>
      </c>
      <c r="CL10" s="68">
        <f>IF(BF10="","",BF10*(Inflation!$B$18/Inflation!$B$2))</f>
        <v>729.99999999999989</v>
      </c>
      <c r="CM10" s="68" t="str">
        <f>IF(BG10="","",BG10*(Inflation!$B$18/Inflation!$B$2))</f>
        <v/>
      </c>
      <c r="CN10" s="68" t="str">
        <f>IF(BH10="","",BH10*(Inflation!$B$18/Inflation!$B$2))</f>
        <v/>
      </c>
      <c r="CO10" s="68">
        <f>IF(BI10="","",BI10*(Inflation!$B$18/Inflation!$B$2))</f>
        <v>146.04299666624885</v>
      </c>
      <c r="CP10" s="68">
        <f>IF(BJ10="","",BJ10*(Inflation!$B$18/Inflation!$B$2))</f>
        <v>729.99999999999989</v>
      </c>
      <c r="CQ10" s="68" t="str">
        <f>IF(BK10="","",BK10*(Inflation!$B$18/Inflation!$B$2))</f>
        <v/>
      </c>
      <c r="CR10" s="68" t="str">
        <f>IF(BL10="","",BL10*(Inflation!$B$18/Inflation!$B$2))</f>
        <v/>
      </c>
      <c r="CS10" s="68" t="str">
        <f>IF(BM10="","",BM10*(Inflation!$B$18/Inflation!$B$2))</f>
        <v/>
      </c>
      <c r="CT10" s="68" t="str">
        <f>IF(BN10="","",BN10*(Inflation!$B$18/Inflation!$B$2))</f>
        <v/>
      </c>
      <c r="CU10" s="68" t="str">
        <f>IF(BO10="","",BO10*(Inflation!$B$18/Inflation!$B$2))</f>
        <v/>
      </c>
      <c r="CV10" s="68" t="str">
        <f>IF(BP10="","",BP10*(Inflation!$B$18/Inflation!$B$2))</f>
        <v/>
      </c>
      <c r="CW10" s="68" t="str">
        <f>IF(BQ10="","",BQ10*(Inflation!$B$18/Inflation!$B$2))</f>
        <v/>
      </c>
      <c r="CX10" s="68" t="str">
        <f>IF(BR10="","",BR10*(Inflation!$B$18/Inflation!$B$2))</f>
        <v/>
      </c>
      <c r="CY10" s="68" t="str">
        <f>IF(BS10="","",BS10*(Inflation!$B$18/Inflation!$B$2))</f>
        <v/>
      </c>
      <c r="CZ10" s="68" t="str">
        <f>IF(BT10="","",BT10*(Inflation!$B$18/Inflation!$B$2))</f>
        <v/>
      </c>
    </row>
    <row r="11" spans="1:104" s="17" customFormat="1" ht="64.5" customHeight="1" x14ac:dyDescent="0.25">
      <c r="A11" s="7" t="s">
        <v>165</v>
      </c>
      <c r="B11" s="7" t="s">
        <v>166</v>
      </c>
      <c r="C11" s="7" t="s">
        <v>132</v>
      </c>
      <c r="D11" s="7" t="s">
        <v>188</v>
      </c>
      <c r="E11" s="7" t="s">
        <v>213</v>
      </c>
      <c r="F11" s="71" t="s">
        <v>252</v>
      </c>
      <c r="G11" s="71" t="s">
        <v>288</v>
      </c>
      <c r="H11" s="11"/>
      <c r="I11" s="11"/>
      <c r="J11" s="11"/>
      <c r="K11" s="11"/>
      <c r="L11" s="11"/>
      <c r="M11" s="11"/>
      <c r="N11" s="11"/>
      <c r="O11" s="11"/>
      <c r="P11" s="11"/>
      <c r="Q11" s="11"/>
      <c r="R11" s="11"/>
      <c r="S11" s="11"/>
      <c r="T11" s="11"/>
      <c r="U11" s="11"/>
      <c r="V11" s="11"/>
      <c r="W11" s="11"/>
      <c r="X11" s="69">
        <v>2017</v>
      </c>
      <c r="Y11" s="55">
        <v>300</v>
      </c>
      <c r="Z11" s="11"/>
      <c r="AA11" s="11"/>
      <c r="AB11" s="69">
        <v>2017</v>
      </c>
      <c r="AC11" s="55">
        <v>300</v>
      </c>
      <c r="AD11" s="11"/>
      <c r="AE11" s="11"/>
      <c r="AF11" s="69">
        <v>2017</v>
      </c>
      <c r="AG11" s="55">
        <v>100</v>
      </c>
      <c r="AH11" s="11"/>
      <c r="AI11" s="11"/>
      <c r="AJ11" s="69">
        <v>2017</v>
      </c>
      <c r="AK11" s="55">
        <v>100</v>
      </c>
      <c r="AL11" s="11"/>
      <c r="AM11" s="11"/>
      <c r="AN11" s="47"/>
      <c r="AO11" s="68" t="str">
        <f>IF(H11="","",VLOOKUP(H11,Inflation!$A$2:'Inflation'!$B$21,2))</f>
        <v/>
      </c>
      <c r="AP11" s="68" t="str">
        <f>IF(I11="","",I11*(Inflation!$B$2/AO11))</f>
        <v/>
      </c>
      <c r="AQ11" s="68" t="str">
        <f>IF(J11="","",J11*(Inflation!$B$2/AO11))</f>
        <v/>
      </c>
      <c r="AR11" s="68" t="str">
        <f>IF(K11="","",K11*(Inflation!$B$2/AO11))</f>
        <v/>
      </c>
      <c r="AS11" s="68" t="str">
        <f>IF(L11="","",VLOOKUP(L11,Inflation!$A$2:'Inflation'!$B$21,2))</f>
        <v/>
      </c>
      <c r="AT11" s="68" t="str">
        <f>IF(M11="","",M11*(Inflation!$B$2/AS11))</f>
        <v/>
      </c>
      <c r="AU11" s="68" t="str">
        <f>IF(N11="","",N11*(Inflation!$B$2/AS11))</f>
        <v/>
      </c>
      <c r="AV11" s="68" t="str">
        <f>IF(O11="","",O11*(Inflation!$B$2/AS11))</f>
        <v/>
      </c>
      <c r="AW11" s="68" t="str">
        <f>IF(P11="","",VLOOKUP(P11,Inflation!$A$2:'Inflation'!$B$21,2))</f>
        <v/>
      </c>
      <c r="AX11" s="68" t="str">
        <f>IF(Q11="","",Q11*(Inflation!$B$2/AW11))</f>
        <v/>
      </c>
      <c r="AY11" s="68" t="str">
        <f>IF(R11="","",R11*(Inflation!$B$2/AW11))</f>
        <v/>
      </c>
      <c r="AZ11" s="68" t="str">
        <f>IF(S11="","",S11*(Inflation!$B$2/AW11))</f>
        <v/>
      </c>
      <c r="BA11" s="68" t="str">
        <f>IF(T11="","",VLOOKUP(T11,Inflation!$A$2:'Inflation'!$B$21,2))</f>
        <v/>
      </c>
      <c r="BB11" s="68" t="str">
        <f>IF(U11="","",U11*(Inflation!$B$2/BA11))</f>
        <v/>
      </c>
      <c r="BC11" s="68" t="str">
        <f>IF(V11="","",V11*(Inflation!$B$2/BA11))</f>
        <v/>
      </c>
      <c r="BD11" s="68" t="str">
        <f>IF(W11="","",W11*(Inflation!$B$2/BA11))</f>
        <v/>
      </c>
      <c r="BE11" s="68">
        <f>IF(X11="","",VLOOKUP(X11,Inflation!$A$2:'Inflation'!$B$21,2))</f>
        <v>107.94799999999999</v>
      </c>
      <c r="BF11" s="68">
        <f>IF(Y11="","",Y11*(Inflation!$B$2/BE11))</f>
        <v>221.7456553155223</v>
      </c>
      <c r="BG11" s="68" t="str">
        <f>IF(Z11="","",Z11*(Inflation!$B$2/BE11))</f>
        <v/>
      </c>
      <c r="BH11" s="68" t="str">
        <f>IF(AA11="","",AA11*(Inflation!$B$2/BE11))</f>
        <v/>
      </c>
      <c r="BI11" s="68">
        <f>IF(AB11="","",VLOOKUP(AB11,Inflation!$A$2:'Inflation'!$B$21,2))</f>
        <v>107.94799999999999</v>
      </c>
      <c r="BJ11" s="68">
        <f>IF(AC11="","",AC11*(Inflation!$B$2/BI11))</f>
        <v>221.7456553155223</v>
      </c>
      <c r="BK11" s="68" t="str">
        <f>IF(AD11="","",AD11*(Inflation!$B$2/BI11))</f>
        <v/>
      </c>
      <c r="BL11" s="68" t="str">
        <f>IF(AE11="","",AE11*(Inflation!$B$2/BI11))</f>
        <v/>
      </c>
      <c r="BM11" s="68">
        <f>IF(AF11="","",VLOOKUP(AF11,Inflation!$A$2:'Inflation'!$B$21,2))</f>
        <v>107.94799999999999</v>
      </c>
      <c r="BN11" s="68">
        <f>IF(AG11="","",AG11*(Inflation!$B$2/BM11))</f>
        <v>73.915218438507438</v>
      </c>
      <c r="BO11" s="68" t="str">
        <f>IF(AH11="","",AH11*(Inflation!$B$2/BM11))</f>
        <v/>
      </c>
      <c r="BP11" s="68" t="str">
        <f>IF(AI11="","",AI11*(Inflation!$B$2/BM11))</f>
        <v/>
      </c>
      <c r="BQ11" s="68">
        <f>IF(AJ11="","",VLOOKUP(AJ11,Inflation!$A$2:'Inflation'!$B$21,2))</f>
        <v>107.94799999999999</v>
      </c>
      <c r="BR11" s="68">
        <f>IF(AK11="","",AK11*(Inflation!$B$2/BQ11))</f>
        <v>73.915218438507438</v>
      </c>
      <c r="BS11" s="68" t="str">
        <f>IF(AL11="","",AL11*(Inflation!$B$2/BQ11))</f>
        <v/>
      </c>
      <c r="BT11" s="68" t="str">
        <f>IF(AM11="","",AM11*(Inflation!$B$2/BQ11))</f>
        <v/>
      </c>
      <c r="BU11" s="46"/>
      <c r="BV11" s="68" t="str">
        <f>IF(AP11="","",AP11*(Inflation!$B$18/Inflation!$B$2))</f>
        <v/>
      </c>
      <c r="BW11" s="68" t="str">
        <f>IF(AQ11="","",AQ11*(Inflation!$B$18/Inflation!$B$2))</f>
        <v/>
      </c>
      <c r="BX11" s="68" t="str">
        <f>IF(AR11="","",AR11*(Inflation!$B$18/Inflation!$B$2))</f>
        <v/>
      </c>
      <c r="BY11" s="68" t="str">
        <f>IF(AS11="","",AS11*(Inflation!$B$18/Inflation!$B$2))</f>
        <v/>
      </c>
      <c r="BZ11" s="68" t="str">
        <f>IF(AT11="","",AT11*(Inflation!$B$18/Inflation!$B$2))</f>
        <v/>
      </c>
      <c r="CA11" s="68" t="str">
        <f>IF(AU11="","",AU11*(Inflation!$B$18/Inflation!$B$2))</f>
        <v/>
      </c>
      <c r="CB11" s="68" t="str">
        <f>IF(AV11="","",AV11*(Inflation!$B$18/Inflation!$B$2))</f>
        <v/>
      </c>
      <c r="CC11" s="68" t="str">
        <f>IF(AW11="","",AW11*(Inflation!$B$18/Inflation!$B$2))</f>
        <v/>
      </c>
      <c r="CD11" s="68" t="str">
        <f>IF(AX11="","",AX11*(Inflation!$B$18/Inflation!$B$2))</f>
        <v/>
      </c>
      <c r="CE11" s="68" t="str">
        <f>IF(AY11="","",AY11*(Inflation!$B$18/Inflation!$B$2))</f>
        <v/>
      </c>
      <c r="CF11" s="68" t="str">
        <f>IF(AZ11="","",AZ11*(Inflation!$B$18/Inflation!$B$2))</f>
        <v/>
      </c>
      <c r="CG11" s="68" t="str">
        <f>IF(BA11="","",BA11*(Inflation!$B$18/Inflation!$B$2))</f>
        <v/>
      </c>
      <c r="CH11" s="68" t="str">
        <f>IF(BB11="","",BB11*(Inflation!$B$18/Inflation!$B$2))</f>
        <v/>
      </c>
      <c r="CI11" s="68" t="str">
        <f>IF(BC11="","",BC11*(Inflation!$B$18/Inflation!$B$2))</f>
        <v/>
      </c>
      <c r="CJ11" s="68" t="str">
        <f>IF(BD11="","",BD11*(Inflation!$B$18/Inflation!$B$2))</f>
        <v/>
      </c>
      <c r="CK11" s="68">
        <f>IF(BE11="","",BE11*(Inflation!$B$18/Inflation!$B$2))</f>
        <v>146.04299666624885</v>
      </c>
      <c r="CL11" s="68">
        <f>IF(BF11="","",BF11*(Inflation!$B$18/Inflation!$B$2))</f>
        <v>299.99999999999994</v>
      </c>
      <c r="CM11" s="68" t="str">
        <f>IF(BG11="","",BG11*(Inflation!$B$18/Inflation!$B$2))</f>
        <v/>
      </c>
      <c r="CN11" s="68" t="str">
        <f>IF(BH11="","",BH11*(Inflation!$B$18/Inflation!$B$2))</f>
        <v/>
      </c>
      <c r="CO11" s="68">
        <f>IF(BI11="","",BI11*(Inflation!$B$18/Inflation!$B$2))</f>
        <v>146.04299666624885</v>
      </c>
      <c r="CP11" s="68">
        <f>IF(BJ11="","",BJ11*(Inflation!$B$18/Inflation!$B$2))</f>
        <v>299.99999999999994</v>
      </c>
      <c r="CQ11" s="68" t="str">
        <f>IF(BK11="","",BK11*(Inflation!$B$18/Inflation!$B$2))</f>
        <v/>
      </c>
      <c r="CR11" s="68" t="str">
        <f>IF(BL11="","",BL11*(Inflation!$B$18/Inflation!$B$2))</f>
        <v/>
      </c>
      <c r="CS11" s="68">
        <f>IF(BM11="","",BM11*(Inflation!$B$18/Inflation!$B$2))</f>
        <v>146.04299666624885</v>
      </c>
      <c r="CT11" s="68">
        <f>IF(BN11="","",BN11*(Inflation!$B$18/Inflation!$B$2))</f>
        <v>100</v>
      </c>
      <c r="CU11" s="68" t="str">
        <f>IF(BO11="","",BO11*(Inflation!$B$18/Inflation!$B$2))</f>
        <v/>
      </c>
      <c r="CV11" s="68" t="str">
        <f>IF(BP11="","",BP11*(Inflation!$B$18/Inflation!$B$2))</f>
        <v/>
      </c>
      <c r="CW11" s="68">
        <f>IF(BQ11="","",BQ11*(Inflation!$B$18/Inflation!$B$2))</f>
        <v>146.04299666624885</v>
      </c>
      <c r="CX11" s="68">
        <f>IF(BR11="","",BR11*(Inflation!$B$18/Inflation!$B$2))</f>
        <v>100</v>
      </c>
      <c r="CY11" s="68" t="str">
        <f>IF(BS11="","",BS11*(Inflation!$B$18/Inflation!$B$2))</f>
        <v/>
      </c>
      <c r="CZ11" s="68" t="str">
        <f>IF(BT11="","",BT11*(Inflation!$B$18/Inflation!$B$2))</f>
        <v/>
      </c>
    </row>
    <row r="12" spans="1:104" s="17" customFormat="1" ht="52" x14ac:dyDescent="0.25">
      <c r="A12" s="7" t="s">
        <v>165</v>
      </c>
      <c r="B12" s="7" t="s">
        <v>166</v>
      </c>
      <c r="C12" s="7" t="s">
        <v>133</v>
      </c>
      <c r="D12" s="7" t="s">
        <v>189</v>
      </c>
      <c r="E12" s="7" t="s">
        <v>214</v>
      </c>
      <c r="F12" s="71" t="s">
        <v>251</v>
      </c>
      <c r="G12" s="71" t="s">
        <v>289</v>
      </c>
      <c r="H12" s="11"/>
      <c r="I12" s="11"/>
      <c r="J12" s="11"/>
      <c r="K12" s="11"/>
      <c r="L12" s="11"/>
      <c r="M12" s="11"/>
      <c r="N12" s="11"/>
      <c r="O12" s="11"/>
      <c r="P12" s="11"/>
      <c r="Q12" s="11"/>
      <c r="R12" s="11"/>
      <c r="S12" s="11"/>
      <c r="T12" s="11"/>
      <c r="U12" s="11"/>
      <c r="V12" s="11"/>
      <c r="W12" s="11"/>
      <c r="X12" s="69">
        <v>2017</v>
      </c>
      <c r="Y12" s="11"/>
      <c r="Z12" s="55">
        <v>1175</v>
      </c>
      <c r="AA12" s="55">
        <v>1400</v>
      </c>
      <c r="AB12" s="69">
        <v>2017</v>
      </c>
      <c r="AC12" s="11"/>
      <c r="AD12" s="55">
        <v>1175</v>
      </c>
      <c r="AE12" s="55">
        <v>1400</v>
      </c>
      <c r="AF12" s="11"/>
      <c r="AG12" s="11"/>
      <c r="AH12" s="11"/>
      <c r="AI12" s="11"/>
      <c r="AJ12" s="11"/>
      <c r="AK12" s="11"/>
      <c r="AL12" s="11"/>
      <c r="AM12" s="11"/>
      <c r="AN12" s="47"/>
      <c r="AO12" s="68" t="str">
        <f>IF(H12="","",VLOOKUP(H12,Inflation!$A$2:'Inflation'!$B$21,2))</f>
        <v/>
      </c>
      <c r="AP12" s="68" t="str">
        <f>IF(I12="","",I12*(Inflation!$B$2/AO12))</f>
        <v/>
      </c>
      <c r="AQ12" s="68" t="str">
        <f>IF(J12="","",J12*(Inflation!$B$2/AO12))</f>
        <v/>
      </c>
      <c r="AR12" s="68" t="str">
        <f>IF(K12="","",K12*(Inflation!$B$2/AO12))</f>
        <v/>
      </c>
      <c r="AS12" s="68" t="str">
        <f>IF(L12="","",VLOOKUP(L12,Inflation!$A$2:'Inflation'!$B$21,2))</f>
        <v/>
      </c>
      <c r="AT12" s="68" t="str">
        <f>IF(M12="","",M12*(Inflation!$B$2/AS12))</f>
        <v/>
      </c>
      <c r="AU12" s="68" t="str">
        <f>IF(N12="","",N12*(Inflation!$B$2/AS12))</f>
        <v/>
      </c>
      <c r="AV12" s="68" t="str">
        <f>IF(O12="","",O12*(Inflation!$B$2/AS12))</f>
        <v/>
      </c>
      <c r="AW12" s="68" t="str">
        <f>IF(P12="","",VLOOKUP(P12,Inflation!$A$2:'Inflation'!$B$21,2))</f>
        <v/>
      </c>
      <c r="AX12" s="68" t="str">
        <f>IF(Q12="","",Q12*(Inflation!$B$2/AW12))</f>
        <v/>
      </c>
      <c r="AY12" s="68" t="str">
        <f>IF(R12="","",R12*(Inflation!$B$2/AW12))</f>
        <v/>
      </c>
      <c r="AZ12" s="68" t="str">
        <f>IF(S12="","",S12*(Inflation!$B$2/AW12))</f>
        <v/>
      </c>
      <c r="BA12" s="68" t="str">
        <f>IF(T12="","",VLOOKUP(T12,Inflation!$A$2:'Inflation'!$B$21,2))</f>
        <v/>
      </c>
      <c r="BB12" s="68" t="str">
        <f>IF(U12="","",U12*(Inflation!$B$2/BA12))</f>
        <v/>
      </c>
      <c r="BC12" s="68" t="str">
        <f>IF(V12="","",V12*(Inflation!$B$2/BA12))</f>
        <v/>
      </c>
      <c r="BD12" s="68" t="str">
        <f>IF(W12="","",W12*(Inflation!$B$2/BA12))</f>
        <v/>
      </c>
      <c r="BE12" s="68">
        <f>IF(X12="","",VLOOKUP(X12,Inflation!$A$2:'Inflation'!$B$21,2))</f>
        <v>107.94799999999999</v>
      </c>
      <c r="BF12" s="68" t="str">
        <f>IF(Y12="","",Y12*(Inflation!$B$2/BE12))</f>
        <v/>
      </c>
      <c r="BG12" s="68">
        <f>IF(Z12="","",Z12*(Inflation!$B$2/BE12))</f>
        <v>868.50381665246232</v>
      </c>
      <c r="BH12" s="68">
        <f>IF(AA12="","",AA12*(Inflation!$B$2/BE12))</f>
        <v>1034.813058139104</v>
      </c>
      <c r="BI12" s="68">
        <f>IF(AB12="","",VLOOKUP(AB12,Inflation!$A$2:'Inflation'!$B$21,2))</f>
        <v>107.94799999999999</v>
      </c>
      <c r="BJ12" s="68" t="str">
        <f>IF(AC12="","",AC12*(Inflation!$B$2/BI12))</f>
        <v/>
      </c>
      <c r="BK12" s="68">
        <f>IF(AD12="","",AD12*(Inflation!$B$2/BI12))</f>
        <v>868.50381665246232</v>
      </c>
      <c r="BL12" s="68">
        <f>IF(AE12="","",AE12*(Inflation!$B$2/BI12))</f>
        <v>1034.813058139104</v>
      </c>
      <c r="BM12" s="68" t="str">
        <f>IF(AF12="","",VLOOKUP(AF12,Inflation!$A$2:'Inflation'!$B$21,2))</f>
        <v/>
      </c>
      <c r="BN12" s="68" t="str">
        <f>IF(AG12="","",AG12*(Inflation!$B$2/BM12))</f>
        <v/>
      </c>
      <c r="BO12" s="68" t="str">
        <f>IF(AH12="","",AH12*(Inflation!$B$2/BM12))</f>
        <v/>
      </c>
      <c r="BP12" s="68" t="str">
        <f>IF(AI12="","",AI12*(Inflation!$B$2/BM12))</f>
        <v/>
      </c>
      <c r="BQ12" s="68" t="str">
        <f>IF(AJ12="","",VLOOKUP(AJ12,Inflation!$A$2:'Inflation'!$B$21,2))</f>
        <v/>
      </c>
      <c r="BR12" s="68" t="str">
        <f>IF(AK12="","",AK12*(Inflation!$B$2/BQ12))</f>
        <v/>
      </c>
      <c r="BS12" s="68" t="str">
        <f>IF(AL12="","",AL12*(Inflation!$B$2/BQ12))</f>
        <v/>
      </c>
      <c r="BT12" s="68" t="str">
        <f>IF(AM12="","",AM12*(Inflation!$B$2/BQ12))</f>
        <v/>
      </c>
      <c r="BU12" s="46"/>
      <c r="BV12" s="68" t="str">
        <f>IF(AP12="","",AP12*(Inflation!$B$18/Inflation!$B$2))</f>
        <v/>
      </c>
      <c r="BW12" s="68" t="str">
        <f>IF(AQ12="","",AQ12*(Inflation!$B$18/Inflation!$B$2))</f>
        <v/>
      </c>
      <c r="BX12" s="68" t="str">
        <f>IF(AR12="","",AR12*(Inflation!$B$18/Inflation!$B$2))</f>
        <v/>
      </c>
      <c r="BY12" s="68" t="str">
        <f>IF(AS12="","",AS12*(Inflation!$B$18/Inflation!$B$2))</f>
        <v/>
      </c>
      <c r="BZ12" s="68" t="str">
        <f>IF(AT12="","",AT12*(Inflation!$B$18/Inflation!$B$2))</f>
        <v/>
      </c>
      <c r="CA12" s="68" t="str">
        <f>IF(AU12="","",AU12*(Inflation!$B$18/Inflation!$B$2))</f>
        <v/>
      </c>
      <c r="CB12" s="68" t="str">
        <f>IF(AV12="","",AV12*(Inflation!$B$18/Inflation!$B$2))</f>
        <v/>
      </c>
      <c r="CC12" s="68" t="str">
        <f>IF(AW12="","",AW12*(Inflation!$B$18/Inflation!$B$2))</f>
        <v/>
      </c>
      <c r="CD12" s="68" t="str">
        <f>IF(AX12="","",AX12*(Inflation!$B$18/Inflation!$B$2))</f>
        <v/>
      </c>
      <c r="CE12" s="68" t="str">
        <f>IF(AY12="","",AY12*(Inflation!$B$18/Inflation!$B$2))</f>
        <v/>
      </c>
      <c r="CF12" s="68" t="str">
        <f>IF(AZ12="","",AZ12*(Inflation!$B$18/Inflation!$B$2))</f>
        <v/>
      </c>
      <c r="CG12" s="68" t="str">
        <f>IF(BA12="","",BA12*(Inflation!$B$18/Inflation!$B$2))</f>
        <v/>
      </c>
      <c r="CH12" s="68" t="str">
        <f>IF(BB12="","",BB12*(Inflation!$B$18/Inflation!$B$2))</f>
        <v/>
      </c>
      <c r="CI12" s="68" t="str">
        <f>IF(BC12="","",BC12*(Inflation!$B$18/Inflation!$B$2))</f>
        <v/>
      </c>
      <c r="CJ12" s="68" t="str">
        <f>IF(BD12="","",BD12*(Inflation!$B$18/Inflation!$B$2))</f>
        <v/>
      </c>
      <c r="CK12" s="68">
        <f>IF(BE12="","",BE12*(Inflation!$B$18/Inflation!$B$2))</f>
        <v>146.04299666624885</v>
      </c>
      <c r="CL12" s="68" t="str">
        <f>IF(BF12="","",BF12*(Inflation!$B$18/Inflation!$B$2))</f>
        <v/>
      </c>
      <c r="CM12" s="68">
        <f>IF(BG12="","",BG12*(Inflation!$B$18/Inflation!$B$2))</f>
        <v>1174.9999999999998</v>
      </c>
      <c r="CN12" s="68">
        <f>IF(BH12="","",BH12*(Inflation!$B$18/Inflation!$B$2))</f>
        <v>1399.9999999999998</v>
      </c>
      <c r="CO12" s="68">
        <f>IF(BI12="","",BI12*(Inflation!$B$18/Inflation!$B$2))</f>
        <v>146.04299666624885</v>
      </c>
      <c r="CP12" s="68" t="str">
        <f>IF(BJ12="","",BJ12*(Inflation!$B$18/Inflation!$B$2))</f>
        <v/>
      </c>
      <c r="CQ12" s="68">
        <f>IF(BK12="","",BK12*(Inflation!$B$18/Inflation!$B$2))</f>
        <v>1174.9999999999998</v>
      </c>
      <c r="CR12" s="68">
        <f>IF(BL12="","",BL12*(Inflation!$B$18/Inflation!$B$2))</f>
        <v>1399.9999999999998</v>
      </c>
      <c r="CS12" s="68" t="str">
        <f>IF(BM12="","",BM12*(Inflation!$B$18/Inflation!$B$2))</f>
        <v/>
      </c>
      <c r="CT12" s="68" t="str">
        <f>IF(BN12="","",BN12*(Inflation!$B$18/Inflation!$B$2))</f>
        <v/>
      </c>
      <c r="CU12" s="68" t="str">
        <f>IF(BO12="","",BO12*(Inflation!$B$18/Inflation!$B$2))</f>
        <v/>
      </c>
      <c r="CV12" s="68" t="str">
        <f>IF(BP12="","",BP12*(Inflation!$B$18/Inflation!$B$2))</f>
        <v/>
      </c>
      <c r="CW12" s="68" t="str">
        <f>IF(BQ12="","",BQ12*(Inflation!$B$18/Inflation!$B$2))</f>
        <v/>
      </c>
      <c r="CX12" s="68" t="str">
        <f>IF(BR12="","",BR12*(Inflation!$B$18/Inflation!$B$2))</f>
        <v/>
      </c>
      <c r="CY12" s="68" t="str">
        <f>IF(BS12="","",BS12*(Inflation!$B$18/Inflation!$B$2))</f>
        <v/>
      </c>
      <c r="CZ12" s="68" t="str">
        <f>IF(BT12="","",BT12*(Inflation!$B$18/Inflation!$B$2))</f>
        <v/>
      </c>
    </row>
    <row r="13" spans="1:104" s="17" customFormat="1" ht="65" x14ac:dyDescent="0.25">
      <c r="A13" s="7" t="s">
        <v>165</v>
      </c>
      <c r="B13" s="7" t="s">
        <v>166</v>
      </c>
      <c r="C13" s="7" t="s">
        <v>134</v>
      </c>
      <c r="D13" s="7" t="s">
        <v>190</v>
      </c>
      <c r="E13" s="7"/>
      <c r="F13" s="71" t="s">
        <v>263</v>
      </c>
      <c r="G13" s="71" t="s">
        <v>290</v>
      </c>
      <c r="H13" s="11"/>
      <c r="I13" s="11"/>
      <c r="J13" s="11"/>
      <c r="K13" s="11"/>
      <c r="L13" s="11"/>
      <c r="M13" s="11"/>
      <c r="N13" s="11"/>
      <c r="O13" s="11"/>
      <c r="P13" s="69">
        <v>2018</v>
      </c>
      <c r="Q13" s="55">
        <v>-295.23</v>
      </c>
      <c r="R13" s="11"/>
      <c r="S13" s="11"/>
      <c r="T13" s="69">
        <v>2018</v>
      </c>
      <c r="U13" s="55">
        <v>-296.29000000000002</v>
      </c>
      <c r="V13" s="11"/>
      <c r="W13" s="11"/>
      <c r="X13" s="69">
        <v>2018</v>
      </c>
      <c r="Y13" s="55">
        <v>37.17</v>
      </c>
      <c r="Z13" s="11"/>
      <c r="AA13" s="11"/>
      <c r="AB13" s="69">
        <v>2018</v>
      </c>
      <c r="AC13" s="55">
        <v>37.409999999999997</v>
      </c>
      <c r="AD13" s="11"/>
      <c r="AE13" s="11"/>
      <c r="AF13" s="11"/>
      <c r="AG13" s="11"/>
      <c r="AH13" s="11"/>
      <c r="AI13" s="11"/>
      <c r="AJ13" s="11"/>
      <c r="AK13" s="11"/>
      <c r="AL13" s="11"/>
      <c r="AM13" s="11"/>
      <c r="AN13" s="47"/>
      <c r="AO13" s="68" t="str">
        <f>IF(H13="","",VLOOKUP(H13,Inflation!$A$2:'Inflation'!$B$21,2))</f>
        <v/>
      </c>
      <c r="AP13" s="68" t="str">
        <f>IF(I13="","",I13*(Inflation!$B$2/AO13))</f>
        <v/>
      </c>
      <c r="AQ13" s="68" t="str">
        <f>IF(J13="","",J13*(Inflation!$B$2/AO13))</f>
        <v/>
      </c>
      <c r="AR13" s="68" t="str">
        <f>IF(K13="","",K13*(Inflation!$B$2/AO13))</f>
        <v/>
      </c>
      <c r="AS13" s="68" t="str">
        <f>IF(L13="","",VLOOKUP(L13,Inflation!$A$2:'Inflation'!$B$21,2))</f>
        <v/>
      </c>
      <c r="AT13" s="68" t="str">
        <f>IF(M13="","",M13*(Inflation!$B$2/AS13))</f>
        <v/>
      </c>
      <c r="AU13" s="68" t="str">
        <f>IF(N13="","",N13*(Inflation!$B$2/AS13))</f>
        <v/>
      </c>
      <c r="AV13" s="68" t="str">
        <f>IF(O13="","",O13*(Inflation!$B$2/AS13))</f>
        <v/>
      </c>
      <c r="AW13" s="68">
        <f>IF(P13="","",VLOOKUP(P13,Inflation!$A$2:'Inflation'!$B$21,2))</f>
        <v>109.9992514655213</v>
      </c>
      <c r="AX13" s="68">
        <f>IF(Q13="","",Q13*(Inflation!$B$2/AW13))</f>
        <v>-214.15056362800465</v>
      </c>
      <c r="AY13" s="68" t="str">
        <f>IF(R13="","",R13*(Inflation!$B$2/AW13))</f>
        <v/>
      </c>
      <c r="AZ13" s="68" t="str">
        <f>IF(S13="","",S13*(Inflation!$B$2/AW13))</f>
        <v/>
      </c>
      <c r="BA13" s="68">
        <f>IF(T13="","",VLOOKUP(T13,Inflation!$A$2:'Inflation'!$B$21,2))</f>
        <v>109.9992514655213</v>
      </c>
      <c r="BB13" s="68">
        <f>IF(U13="","",U13*(Inflation!$B$2/BA13))</f>
        <v>-214.91945431474275</v>
      </c>
      <c r="BC13" s="68" t="str">
        <f>IF(V13="","",V13*(Inflation!$B$2/BA13))</f>
        <v/>
      </c>
      <c r="BD13" s="68" t="str">
        <f>IF(W13="","",W13*(Inflation!$B$2/BA13))</f>
        <v/>
      </c>
      <c r="BE13" s="68">
        <f>IF(X13="","",VLOOKUP(X13,Inflation!$A$2:'Inflation'!$B$21,2))</f>
        <v>109.9992514655213</v>
      </c>
      <c r="BF13" s="68">
        <f>IF(Y13="","",Y13*(Inflation!$B$2/BE13))</f>
        <v>26.961949835900597</v>
      </c>
      <c r="BG13" s="68" t="str">
        <f>IF(Z13="","",Z13*(Inflation!$B$2/BE13))</f>
        <v/>
      </c>
      <c r="BH13" s="68" t="str">
        <f>IF(AA13="","",AA13*(Inflation!$B$2/BE13))</f>
        <v/>
      </c>
      <c r="BI13" s="68">
        <f>IF(AB13="","",VLOOKUP(AB13,Inflation!$A$2:'Inflation'!$B$21,2))</f>
        <v>109.9992514655213</v>
      </c>
      <c r="BJ13" s="68">
        <f>IF(AC13="","",AC13*(Inflation!$B$2/BI13))</f>
        <v>27.136038293275252</v>
      </c>
      <c r="BK13" s="68" t="str">
        <f>IF(AD13="","",AD13*(Inflation!$B$2/BI13))</f>
        <v/>
      </c>
      <c r="BL13" s="68" t="str">
        <f>IF(AE13="","",AE13*(Inflation!$B$2/BI13))</f>
        <v/>
      </c>
      <c r="BM13" s="68" t="str">
        <f>IF(AF13="","",VLOOKUP(AF13,Inflation!$A$2:'Inflation'!$B$21,2))</f>
        <v/>
      </c>
      <c r="BN13" s="68" t="str">
        <f>IF(AG13="","",AG13*(Inflation!$B$2/BM13))</f>
        <v/>
      </c>
      <c r="BO13" s="68" t="str">
        <f>IF(AH13="","",AH13*(Inflation!$B$2/BM13))</f>
        <v/>
      </c>
      <c r="BP13" s="68" t="str">
        <f>IF(AI13="","",AI13*(Inflation!$B$2/BM13))</f>
        <v/>
      </c>
      <c r="BQ13" s="68" t="str">
        <f>IF(AJ13="","",VLOOKUP(AJ13,Inflation!$A$2:'Inflation'!$B$21,2))</f>
        <v/>
      </c>
      <c r="BR13" s="68" t="str">
        <f>IF(AK13="","",AK13*(Inflation!$B$2/BQ13))</f>
        <v/>
      </c>
      <c r="BS13" s="68" t="str">
        <f>IF(AL13="","",AL13*(Inflation!$B$2/BQ13))</f>
        <v/>
      </c>
      <c r="BT13" s="68" t="str">
        <f>IF(AM13="","",AM13*(Inflation!$B$2/BQ13))</f>
        <v/>
      </c>
      <c r="BU13" s="46"/>
      <c r="BV13" s="68" t="str">
        <f>IF(AP13="","",AP13*(Inflation!$B$18/Inflation!$B$2))</f>
        <v/>
      </c>
      <c r="BW13" s="68" t="str">
        <f>IF(AQ13="","",AQ13*(Inflation!$B$18/Inflation!$B$2))</f>
        <v/>
      </c>
      <c r="BX13" s="68" t="str">
        <f>IF(AR13="","",AR13*(Inflation!$B$18/Inflation!$B$2))</f>
        <v/>
      </c>
      <c r="BY13" s="68" t="str">
        <f>IF(AS13="","",AS13*(Inflation!$B$18/Inflation!$B$2))</f>
        <v/>
      </c>
      <c r="BZ13" s="68" t="str">
        <f>IF(AT13="","",AT13*(Inflation!$B$18/Inflation!$B$2))</f>
        <v/>
      </c>
      <c r="CA13" s="68" t="str">
        <f>IF(AU13="","",AU13*(Inflation!$B$18/Inflation!$B$2))</f>
        <v/>
      </c>
      <c r="CB13" s="68" t="str">
        <f>IF(AV13="","",AV13*(Inflation!$B$18/Inflation!$B$2))</f>
        <v/>
      </c>
      <c r="CC13" s="68">
        <f>IF(AW13="","",AW13*(Inflation!$B$18/Inflation!$B$2))</f>
        <v>148.8181375761385</v>
      </c>
      <c r="CD13" s="68">
        <f>IF(AX13="","",AX13*(Inflation!$B$18/Inflation!$B$2))</f>
        <v>-289.72459008040909</v>
      </c>
      <c r="CE13" s="68" t="str">
        <f>IF(AY13="","",AY13*(Inflation!$B$18/Inflation!$B$2))</f>
        <v/>
      </c>
      <c r="CF13" s="68" t="str">
        <f>IF(AZ13="","",AZ13*(Inflation!$B$18/Inflation!$B$2))</f>
        <v/>
      </c>
      <c r="CG13" s="68">
        <f>IF(BA13="","",BA13*(Inflation!$B$18/Inflation!$B$2))</f>
        <v>148.8181375761385</v>
      </c>
      <c r="CH13" s="68">
        <f>IF(BB13="","",BB13*(Inflation!$B$18/Inflation!$B$2))</f>
        <v>-290.76482334086785</v>
      </c>
      <c r="CI13" s="68" t="str">
        <f>IF(BC13="","",BC13*(Inflation!$B$18/Inflation!$B$2))</f>
        <v/>
      </c>
      <c r="CJ13" s="68" t="str">
        <f>IF(BD13="","",BD13*(Inflation!$B$18/Inflation!$B$2))</f>
        <v/>
      </c>
      <c r="CK13" s="68">
        <f>IF(BE13="","",BE13*(Inflation!$B$18/Inflation!$B$2))</f>
        <v>148.8181375761385</v>
      </c>
      <c r="CL13" s="68">
        <f>IF(BF13="","",BF13*(Inflation!$B$18/Inflation!$B$2))</f>
        <v>36.476858765331457</v>
      </c>
      <c r="CM13" s="68" t="str">
        <f>IF(BG13="","",BG13*(Inflation!$B$18/Inflation!$B$2))</f>
        <v/>
      </c>
      <c r="CN13" s="68" t="str">
        <f>IF(BH13="","",BH13*(Inflation!$B$18/Inflation!$B$2))</f>
        <v/>
      </c>
      <c r="CO13" s="68">
        <f>IF(BI13="","",BI13*(Inflation!$B$18/Inflation!$B$2))</f>
        <v>148.8181375761385</v>
      </c>
      <c r="CP13" s="68">
        <f>IF(BJ13="","",BJ13*(Inflation!$B$18/Inflation!$B$2))</f>
        <v>36.712383277133434</v>
      </c>
      <c r="CQ13" s="68" t="str">
        <f>IF(BK13="","",BK13*(Inflation!$B$18/Inflation!$B$2))</f>
        <v/>
      </c>
      <c r="CR13" s="68" t="str">
        <f>IF(BL13="","",BL13*(Inflation!$B$18/Inflation!$B$2))</f>
        <v/>
      </c>
      <c r="CS13" s="68" t="str">
        <f>IF(BM13="","",BM13*(Inflation!$B$18/Inflation!$B$2))</f>
        <v/>
      </c>
      <c r="CT13" s="68" t="str">
        <f>IF(BN13="","",BN13*(Inflation!$B$18/Inflation!$B$2))</f>
        <v/>
      </c>
      <c r="CU13" s="68" t="str">
        <f>IF(BO13="","",BO13*(Inflation!$B$18/Inflation!$B$2))</f>
        <v/>
      </c>
      <c r="CV13" s="68" t="str">
        <f>IF(BP13="","",BP13*(Inflation!$B$18/Inflation!$B$2))</f>
        <v/>
      </c>
      <c r="CW13" s="68" t="str">
        <f>IF(BQ13="","",BQ13*(Inflation!$B$18/Inflation!$B$2))</f>
        <v/>
      </c>
      <c r="CX13" s="68" t="str">
        <f>IF(BR13="","",BR13*(Inflation!$B$18/Inflation!$B$2))</f>
        <v/>
      </c>
      <c r="CY13" s="68" t="str">
        <f>IF(BS13="","",BS13*(Inflation!$B$18/Inflation!$B$2))</f>
        <v/>
      </c>
      <c r="CZ13" s="68" t="str">
        <f>IF(BT13="","",BT13*(Inflation!$B$18/Inflation!$B$2))</f>
        <v/>
      </c>
    </row>
    <row r="14" spans="1:104" s="17" customFormat="1" ht="52" x14ac:dyDescent="0.25">
      <c r="A14" s="7" t="s">
        <v>165</v>
      </c>
      <c r="B14" s="7" t="s">
        <v>166</v>
      </c>
      <c r="C14" s="7" t="s">
        <v>135</v>
      </c>
      <c r="D14" s="7" t="s">
        <v>191</v>
      </c>
      <c r="E14" s="7"/>
      <c r="F14" s="71" t="s">
        <v>260</v>
      </c>
      <c r="G14" s="71" t="s">
        <v>291</v>
      </c>
      <c r="H14" s="11"/>
      <c r="I14" s="11"/>
      <c r="J14" s="11"/>
      <c r="K14" s="11"/>
      <c r="L14" s="11"/>
      <c r="M14" s="11"/>
      <c r="N14" s="11"/>
      <c r="O14" s="11"/>
      <c r="P14" s="69">
        <v>2017</v>
      </c>
      <c r="Q14" s="55"/>
      <c r="R14" s="11"/>
      <c r="S14" s="11"/>
      <c r="T14" s="69">
        <v>2017</v>
      </c>
      <c r="U14" s="55"/>
      <c r="V14" s="11"/>
      <c r="W14" s="11"/>
      <c r="X14" s="69">
        <v>2017</v>
      </c>
      <c r="Y14" s="55"/>
      <c r="Z14" s="11"/>
      <c r="AA14" s="11"/>
      <c r="AB14" s="69">
        <v>2017</v>
      </c>
      <c r="AC14" s="55"/>
      <c r="AD14" s="11"/>
      <c r="AE14" s="11"/>
      <c r="AF14" s="69">
        <v>2017</v>
      </c>
      <c r="AG14" s="55"/>
      <c r="AH14" s="11"/>
      <c r="AI14" s="11"/>
      <c r="AJ14" s="69">
        <v>2017</v>
      </c>
      <c r="AK14" s="55"/>
      <c r="AL14" s="11"/>
      <c r="AM14" s="11"/>
      <c r="AN14" s="47"/>
      <c r="AO14" s="68" t="str">
        <f>IF(H14="","",VLOOKUP(H14,Inflation!$A$2:'Inflation'!$B$21,2))</f>
        <v/>
      </c>
      <c r="AP14" s="68" t="str">
        <f>IF(I14="","",I14*(Inflation!$B$2/AO14))</f>
        <v/>
      </c>
      <c r="AQ14" s="68" t="str">
        <f>IF(J14="","",J14*(Inflation!$B$2/AO14))</f>
        <v/>
      </c>
      <c r="AR14" s="68" t="str">
        <f>IF(K14="","",K14*(Inflation!$B$2/AO14))</f>
        <v/>
      </c>
      <c r="AS14" s="68" t="str">
        <f>IF(L14="","",VLOOKUP(L14,Inflation!$A$2:'Inflation'!$B$21,2))</f>
        <v/>
      </c>
      <c r="AT14" s="68" t="str">
        <f>IF(M14="","",M14*(Inflation!$B$2/AS14))</f>
        <v/>
      </c>
      <c r="AU14" s="68" t="str">
        <f>IF(N14="","",N14*(Inflation!$B$2/AS14))</f>
        <v/>
      </c>
      <c r="AV14" s="68" t="str">
        <f>IF(O14="","",O14*(Inflation!$B$2/AS14))</f>
        <v/>
      </c>
      <c r="AW14" s="68">
        <f>IF(P14="","",VLOOKUP(P14,Inflation!$A$2:'Inflation'!$B$21,2))</f>
        <v>107.94799999999999</v>
      </c>
      <c r="AX14" s="68" t="str">
        <f>IF(Q14="","",Q14*(Inflation!$B$2/AW14))</f>
        <v/>
      </c>
      <c r="AY14" s="68" t="str">
        <f>IF(R14="","",R14*(Inflation!$B$2/AW14))</f>
        <v/>
      </c>
      <c r="AZ14" s="68" t="str">
        <f>IF(S14="","",S14*(Inflation!$B$2/AW14))</f>
        <v/>
      </c>
      <c r="BA14" s="68">
        <f>IF(T14="","",VLOOKUP(T14,Inflation!$A$2:'Inflation'!$B$21,2))</f>
        <v>107.94799999999999</v>
      </c>
      <c r="BB14" s="68" t="str">
        <f>IF(U14="","",U14*(Inflation!$B$2/BA14))</f>
        <v/>
      </c>
      <c r="BC14" s="68" t="str">
        <f>IF(V14="","",V14*(Inflation!$B$2/BA14))</f>
        <v/>
      </c>
      <c r="BD14" s="68" t="str">
        <f>IF(W14="","",W14*(Inflation!$B$2/BA14))</f>
        <v/>
      </c>
      <c r="BE14" s="68">
        <f>IF(X14="","",VLOOKUP(X14,Inflation!$A$2:'Inflation'!$B$21,2))</f>
        <v>107.94799999999999</v>
      </c>
      <c r="BF14" s="68" t="str">
        <f>IF(Y14="","",Y14*(Inflation!$B$2/BE14))</f>
        <v/>
      </c>
      <c r="BG14" s="68" t="str">
        <f>IF(Z14="","",Z14*(Inflation!$B$2/BE14))</f>
        <v/>
      </c>
      <c r="BH14" s="68" t="str">
        <f>IF(AA14="","",AA14*(Inflation!$B$2/BE14))</f>
        <v/>
      </c>
      <c r="BI14" s="68">
        <f>IF(AB14="","",VLOOKUP(AB14,Inflation!$A$2:'Inflation'!$B$21,2))</f>
        <v>107.94799999999999</v>
      </c>
      <c r="BJ14" s="68" t="str">
        <f>IF(AC14="","",AC14*(Inflation!$B$2/BI14))</f>
        <v/>
      </c>
      <c r="BK14" s="68" t="str">
        <f>IF(AD14="","",AD14*(Inflation!$B$2/BI14))</f>
        <v/>
      </c>
      <c r="BL14" s="68" t="str">
        <f>IF(AE14="","",AE14*(Inflation!$B$2/BI14))</f>
        <v/>
      </c>
      <c r="BM14" s="68">
        <f>IF(AF14="","",VLOOKUP(AF14,Inflation!$A$2:'Inflation'!$B$21,2))</f>
        <v>107.94799999999999</v>
      </c>
      <c r="BN14" s="68" t="str">
        <f>IF(AG14="","",AG14*(Inflation!$B$2/BM14))</f>
        <v/>
      </c>
      <c r="BO14" s="68" t="str">
        <f>IF(AH14="","",AH14*(Inflation!$B$2/BM14))</f>
        <v/>
      </c>
      <c r="BP14" s="68" t="str">
        <f>IF(AI14="","",AI14*(Inflation!$B$2/BM14))</f>
        <v/>
      </c>
      <c r="BQ14" s="68">
        <f>IF(AJ14="","",VLOOKUP(AJ14,Inflation!$A$2:'Inflation'!$B$21,2))</f>
        <v>107.94799999999999</v>
      </c>
      <c r="BR14" s="68" t="str">
        <f>IF(AK14="","",AK14*(Inflation!$B$2/BQ14))</f>
        <v/>
      </c>
      <c r="BS14" s="68" t="str">
        <f>IF(AL14="","",AL14*(Inflation!$B$2/BQ14))</f>
        <v/>
      </c>
      <c r="BT14" s="68" t="str">
        <f>IF(AM14="","",AM14*(Inflation!$B$2/BQ14))</f>
        <v/>
      </c>
      <c r="BU14" s="46"/>
      <c r="BV14" s="68" t="str">
        <f>IF(AP14="","",AP14*(Inflation!$B$18/Inflation!$B$2))</f>
        <v/>
      </c>
      <c r="BW14" s="68" t="str">
        <f>IF(AQ14="","",AQ14*(Inflation!$B$18/Inflation!$B$2))</f>
        <v/>
      </c>
      <c r="BX14" s="68" t="str">
        <f>IF(AR14="","",AR14*(Inflation!$B$18/Inflation!$B$2))</f>
        <v/>
      </c>
      <c r="BY14" s="68" t="str">
        <f>IF(AS14="","",AS14*(Inflation!$B$18/Inflation!$B$2))</f>
        <v/>
      </c>
      <c r="BZ14" s="68" t="str">
        <f>IF(AT14="","",AT14*(Inflation!$B$18/Inflation!$B$2))</f>
        <v/>
      </c>
      <c r="CA14" s="68" t="str">
        <f>IF(AU14="","",AU14*(Inflation!$B$18/Inflation!$B$2))</f>
        <v/>
      </c>
      <c r="CB14" s="68" t="str">
        <f>IF(AV14="","",AV14*(Inflation!$B$18/Inflation!$B$2))</f>
        <v/>
      </c>
      <c r="CC14" s="68">
        <f>IF(AW14="","",AW14*(Inflation!$B$18/Inflation!$B$2))</f>
        <v>146.04299666624885</v>
      </c>
      <c r="CD14" s="68" t="str">
        <f>IF(AX14="","",AX14*(Inflation!$B$18/Inflation!$B$2))</f>
        <v/>
      </c>
      <c r="CE14" s="68" t="str">
        <f>IF(AY14="","",AY14*(Inflation!$B$18/Inflation!$B$2))</f>
        <v/>
      </c>
      <c r="CF14" s="68" t="str">
        <f>IF(AZ14="","",AZ14*(Inflation!$B$18/Inflation!$B$2))</f>
        <v/>
      </c>
      <c r="CG14" s="68">
        <f>IF(BA14="","",BA14*(Inflation!$B$18/Inflation!$B$2))</f>
        <v>146.04299666624885</v>
      </c>
      <c r="CH14" s="68" t="str">
        <f>IF(BB14="","",BB14*(Inflation!$B$18/Inflation!$B$2))</f>
        <v/>
      </c>
      <c r="CI14" s="68" t="str">
        <f>IF(BC14="","",BC14*(Inflation!$B$18/Inflation!$B$2))</f>
        <v/>
      </c>
      <c r="CJ14" s="68" t="str">
        <f>IF(BD14="","",BD14*(Inflation!$B$18/Inflation!$B$2))</f>
        <v/>
      </c>
      <c r="CK14" s="68">
        <f>IF(BE14="","",BE14*(Inflation!$B$18/Inflation!$B$2))</f>
        <v>146.04299666624885</v>
      </c>
      <c r="CL14" s="68" t="str">
        <f>IF(BF14="","",BF14*(Inflation!$B$18/Inflation!$B$2))</f>
        <v/>
      </c>
      <c r="CM14" s="68" t="str">
        <f>IF(BG14="","",BG14*(Inflation!$B$18/Inflation!$B$2))</f>
        <v/>
      </c>
      <c r="CN14" s="68" t="str">
        <f>IF(BH14="","",BH14*(Inflation!$B$18/Inflation!$B$2))</f>
        <v/>
      </c>
      <c r="CO14" s="68">
        <f>IF(BI14="","",BI14*(Inflation!$B$18/Inflation!$B$2))</f>
        <v>146.04299666624885</v>
      </c>
      <c r="CP14" s="68" t="str">
        <f>IF(BJ14="","",BJ14*(Inflation!$B$18/Inflation!$B$2))</f>
        <v/>
      </c>
      <c r="CQ14" s="68" t="str">
        <f>IF(BK14="","",BK14*(Inflation!$B$18/Inflation!$B$2))</f>
        <v/>
      </c>
      <c r="CR14" s="68" t="str">
        <f>IF(BL14="","",BL14*(Inflation!$B$18/Inflation!$B$2))</f>
        <v/>
      </c>
      <c r="CS14" s="68">
        <f>IF(BM14="","",BM14*(Inflation!$B$18/Inflation!$B$2))</f>
        <v>146.04299666624885</v>
      </c>
      <c r="CT14" s="68" t="str">
        <f>IF(BN14="","",BN14*(Inflation!$B$18/Inflation!$B$2))</f>
        <v/>
      </c>
      <c r="CU14" s="68" t="str">
        <f>IF(BO14="","",BO14*(Inflation!$B$18/Inflation!$B$2))</f>
        <v/>
      </c>
      <c r="CV14" s="68" t="str">
        <f>IF(BP14="","",BP14*(Inflation!$B$18/Inflation!$B$2))</f>
        <v/>
      </c>
      <c r="CW14" s="68">
        <f>IF(BQ14="","",BQ14*(Inflation!$B$18/Inflation!$B$2))</f>
        <v>146.04299666624885</v>
      </c>
      <c r="CX14" s="68" t="str">
        <f>IF(BR14="","",BR14*(Inflation!$B$18/Inflation!$B$2))</f>
        <v/>
      </c>
      <c r="CY14" s="68" t="str">
        <f>IF(BS14="","",BS14*(Inflation!$B$18/Inflation!$B$2))</f>
        <v/>
      </c>
      <c r="CZ14" s="68" t="str">
        <f>IF(BT14="","",BT14*(Inflation!$B$18/Inflation!$B$2))</f>
        <v/>
      </c>
    </row>
    <row r="15" spans="1:104" s="17" customFormat="1" ht="78" x14ac:dyDescent="0.25">
      <c r="A15" s="7" t="s">
        <v>165</v>
      </c>
      <c r="B15" s="7" t="s">
        <v>166</v>
      </c>
      <c r="C15" s="7" t="s">
        <v>136</v>
      </c>
      <c r="D15" s="7" t="s">
        <v>192</v>
      </c>
      <c r="E15" s="7" t="s">
        <v>213</v>
      </c>
      <c r="F15" s="71" t="s">
        <v>250</v>
      </c>
      <c r="G15" s="71" t="s">
        <v>292</v>
      </c>
      <c r="H15" s="11"/>
      <c r="I15" s="11"/>
      <c r="J15" s="11"/>
      <c r="K15" s="11"/>
      <c r="L15" s="11"/>
      <c r="M15" s="11"/>
      <c r="N15" s="11"/>
      <c r="O15" s="11"/>
      <c r="P15" s="11"/>
      <c r="Q15" s="11"/>
      <c r="R15" s="11"/>
      <c r="S15" s="11"/>
      <c r="T15" s="11"/>
      <c r="U15" s="11"/>
      <c r="V15" s="11"/>
      <c r="W15" s="11"/>
      <c r="X15" s="69">
        <v>2018</v>
      </c>
      <c r="Y15" s="55">
        <v>146</v>
      </c>
      <c r="Z15" s="11"/>
      <c r="AA15" s="11"/>
      <c r="AB15" s="69">
        <v>2018</v>
      </c>
      <c r="AC15" s="55">
        <v>145</v>
      </c>
      <c r="AD15" s="11"/>
      <c r="AE15" s="11"/>
      <c r="AF15" s="69">
        <v>2018</v>
      </c>
      <c r="AG15" s="55">
        <v>35</v>
      </c>
      <c r="AH15" s="11"/>
      <c r="AI15" s="11"/>
      <c r="AJ15" s="69">
        <v>2018</v>
      </c>
      <c r="AK15" s="55">
        <v>35</v>
      </c>
      <c r="AL15" s="11"/>
      <c r="AM15" s="11"/>
      <c r="AN15" s="47"/>
      <c r="AO15" s="68" t="str">
        <f>IF(H15="","",VLOOKUP(H15,Inflation!$A$2:'Inflation'!$B$21,2))</f>
        <v/>
      </c>
      <c r="AP15" s="68" t="str">
        <f>IF(I15="","",I15*(Inflation!$B$2/AO15))</f>
        <v/>
      </c>
      <c r="AQ15" s="68" t="str">
        <f>IF(J15="","",J15*(Inflation!$B$2/AO15))</f>
        <v/>
      </c>
      <c r="AR15" s="68" t="str">
        <f>IF(K15="","",K15*(Inflation!$B$2/AO15))</f>
        <v/>
      </c>
      <c r="AS15" s="68" t="str">
        <f>IF(L15="","",VLOOKUP(L15,Inflation!$A$2:'Inflation'!$B$21,2))</f>
        <v/>
      </c>
      <c r="AT15" s="68" t="str">
        <f>IF(M15="","",M15*(Inflation!$B$2/AS15))</f>
        <v/>
      </c>
      <c r="AU15" s="68" t="str">
        <f>IF(N15="","",N15*(Inflation!$B$2/AS15))</f>
        <v/>
      </c>
      <c r="AV15" s="68" t="str">
        <f>IF(O15="","",O15*(Inflation!$B$2/AS15))</f>
        <v/>
      </c>
      <c r="AW15" s="68" t="str">
        <f>IF(P15="","",VLOOKUP(P15,Inflation!$A$2:'Inflation'!$B$21,2))</f>
        <v/>
      </c>
      <c r="AX15" s="68" t="str">
        <f>IF(Q15="","",Q15*(Inflation!$B$2/AW15))</f>
        <v/>
      </c>
      <c r="AY15" s="68" t="str">
        <f>IF(R15="","",R15*(Inflation!$B$2/AW15))</f>
        <v/>
      </c>
      <c r="AZ15" s="68" t="str">
        <f>IF(S15="","",S15*(Inflation!$B$2/AW15))</f>
        <v/>
      </c>
      <c r="BA15" s="68" t="str">
        <f>IF(T15="","",VLOOKUP(T15,Inflation!$A$2:'Inflation'!$B$21,2))</f>
        <v/>
      </c>
      <c r="BB15" s="68" t="str">
        <f>IF(U15="","",U15*(Inflation!$B$2/BA15))</f>
        <v/>
      </c>
      <c r="BC15" s="68" t="str">
        <f>IF(V15="","",V15*(Inflation!$B$2/BA15))</f>
        <v/>
      </c>
      <c r="BD15" s="68" t="str">
        <f>IF(W15="","",W15*(Inflation!$B$2/BA15))</f>
        <v/>
      </c>
      <c r="BE15" s="68">
        <f>IF(X15="","",VLOOKUP(X15,Inflation!$A$2:'Inflation'!$B$21,2))</f>
        <v>109.9992514655213</v>
      </c>
      <c r="BF15" s="68">
        <f>IF(Y15="","",Y15*(Inflation!$B$2/BE15))</f>
        <v>105.90381156958533</v>
      </c>
      <c r="BG15" s="68" t="str">
        <f>IF(Z15="","",Z15*(Inflation!$B$2/BE15))</f>
        <v/>
      </c>
      <c r="BH15" s="68" t="str">
        <f>IF(AA15="","",AA15*(Inflation!$B$2/BE15))</f>
        <v/>
      </c>
      <c r="BI15" s="68">
        <f>IF(AB15="","",VLOOKUP(AB15,Inflation!$A$2:'Inflation'!$B$21,2))</f>
        <v>109.9992514655213</v>
      </c>
      <c r="BJ15" s="68">
        <f>IF(AC15="","",AC15*(Inflation!$B$2/BI15))</f>
        <v>105.17844299719091</v>
      </c>
      <c r="BK15" s="68" t="str">
        <f>IF(AD15="","",AD15*(Inflation!$B$2/BI15))</f>
        <v/>
      </c>
      <c r="BL15" s="68" t="str">
        <f>IF(AE15="","",AE15*(Inflation!$B$2/BI15))</f>
        <v/>
      </c>
      <c r="BM15" s="68">
        <f>IF(AF15="","",VLOOKUP(AF15,Inflation!$A$2:'Inflation'!$B$21,2))</f>
        <v>109.9992514655213</v>
      </c>
      <c r="BN15" s="68">
        <f>IF(AG15="","",AG15*(Inflation!$B$2/BM15))</f>
        <v>25.387900033804705</v>
      </c>
      <c r="BO15" s="68" t="str">
        <f>IF(AH15="","",AH15*(Inflation!$B$2/BM15))</f>
        <v/>
      </c>
      <c r="BP15" s="68" t="str">
        <f>IF(AI15="","",AI15*(Inflation!$B$2/BM15))</f>
        <v/>
      </c>
      <c r="BQ15" s="68">
        <f>IF(AJ15="","",VLOOKUP(AJ15,Inflation!$A$2:'Inflation'!$B$21,2))</f>
        <v>109.9992514655213</v>
      </c>
      <c r="BR15" s="68">
        <f>IF(AK15="","",AK15*(Inflation!$B$2/BQ15))</f>
        <v>25.387900033804705</v>
      </c>
      <c r="BS15" s="68" t="str">
        <f>IF(AL15="","",AL15*(Inflation!$B$2/BQ15))</f>
        <v/>
      </c>
      <c r="BT15" s="68" t="str">
        <f>IF(AM15="","",AM15*(Inflation!$B$2/BQ15))</f>
        <v/>
      </c>
      <c r="BU15" s="46"/>
      <c r="BV15" s="68" t="str">
        <f>IF(AP15="","",AP15*(Inflation!$B$18/Inflation!$B$2))</f>
        <v/>
      </c>
      <c r="BW15" s="68" t="str">
        <f>IF(AQ15="","",AQ15*(Inflation!$B$18/Inflation!$B$2))</f>
        <v/>
      </c>
      <c r="BX15" s="68" t="str">
        <f>IF(AR15="","",AR15*(Inflation!$B$18/Inflation!$B$2))</f>
        <v/>
      </c>
      <c r="BY15" s="68" t="str">
        <f>IF(AS15="","",AS15*(Inflation!$B$18/Inflation!$B$2))</f>
        <v/>
      </c>
      <c r="BZ15" s="68" t="str">
        <f>IF(AT15="","",AT15*(Inflation!$B$18/Inflation!$B$2))</f>
        <v/>
      </c>
      <c r="CA15" s="68" t="str">
        <f>IF(AU15="","",AU15*(Inflation!$B$18/Inflation!$B$2))</f>
        <v/>
      </c>
      <c r="CB15" s="68" t="str">
        <f>IF(AV15="","",AV15*(Inflation!$B$18/Inflation!$B$2))</f>
        <v/>
      </c>
      <c r="CC15" s="68" t="str">
        <f>IF(AW15="","",AW15*(Inflation!$B$18/Inflation!$B$2))</f>
        <v/>
      </c>
      <c r="CD15" s="68" t="str">
        <f>IF(AX15="","",AX15*(Inflation!$B$18/Inflation!$B$2))</f>
        <v/>
      </c>
      <c r="CE15" s="68" t="str">
        <f>IF(AY15="","",AY15*(Inflation!$B$18/Inflation!$B$2))</f>
        <v/>
      </c>
      <c r="CF15" s="68" t="str">
        <f>IF(AZ15="","",AZ15*(Inflation!$B$18/Inflation!$B$2))</f>
        <v/>
      </c>
      <c r="CG15" s="68" t="str">
        <f>IF(BA15="","",BA15*(Inflation!$B$18/Inflation!$B$2))</f>
        <v/>
      </c>
      <c r="CH15" s="68" t="str">
        <f>IF(BB15="","",BB15*(Inflation!$B$18/Inflation!$B$2))</f>
        <v/>
      </c>
      <c r="CI15" s="68" t="str">
        <f>IF(BC15="","",BC15*(Inflation!$B$18/Inflation!$B$2))</f>
        <v/>
      </c>
      <c r="CJ15" s="68" t="str">
        <f>IF(BD15="","",BD15*(Inflation!$B$18/Inflation!$B$2))</f>
        <v/>
      </c>
      <c r="CK15" s="68">
        <f>IF(BE15="","",BE15*(Inflation!$B$18/Inflation!$B$2))</f>
        <v>148.8181375761385</v>
      </c>
      <c r="CL15" s="68">
        <f>IF(BF15="","",BF15*(Inflation!$B$18/Inflation!$B$2))</f>
        <v>143.27741134620373</v>
      </c>
      <c r="CM15" s="68" t="str">
        <f>IF(BG15="","",BG15*(Inflation!$B$18/Inflation!$B$2))</f>
        <v/>
      </c>
      <c r="CN15" s="68" t="str">
        <f>IF(BH15="","",BH15*(Inflation!$B$18/Inflation!$B$2))</f>
        <v/>
      </c>
      <c r="CO15" s="68">
        <f>IF(BI15="","",BI15*(Inflation!$B$18/Inflation!$B$2))</f>
        <v>148.8181375761385</v>
      </c>
      <c r="CP15" s="68">
        <f>IF(BJ15="","",BJ15*(Inflation!$B$18/Inflation!$B$2))</f>
        <v>142.29605921369549</v>
      </c>
      <c r="CQ15" s="68" t="str">
        <f>IF(BK15="","",BK15*(Inflation!$B$18/Inflation!$B$2))</f>
        <v/>
      </c>
      <c r="CR15" s="68" t="str">
        <f>IF(BL15="","",BL15*(Inflation!$B$18/Inflation!$B$2))</f>
        <v/>
      </c>
      <c r="CS15" s="68">
        <f>IF(BM15="","",BM15*(Inflation!$B$18/Inflation!$B$2))</f>
        <v>148.8181375761385</v>
      </c>
      <c r="CT15" s="68">
        <f>IF(BN15="","",BN15*(Inflation!$B$18/Inflation!$B$2))</f>
        <v>34.347324637788567</v>
      </c>
      <c r="CU15" s="68" t="str">
        <f>IF(BO15="","",BO15*(Inflation!$B$18/Inflation!$B$2))</f>
        <v/>
      </c>
      <c r="CV15" s="68" t="str">
        <f>IF(BP15="","",BP15*(Inflation!$B$18/Inflation!$B$2))</f>
        <v/>
      </c>
      <c r="CW15" s="68">
        <f>IF(BQ15="","",BQ15*(Inflation!$B$18/Inflation!$B$2))</f>
        <v>148.8181375761385</v>
      </c>
      <c r="CX15" s="68">
        <f>IF(BR15="","",BR15*(Inflation!$B$18/Inflation!$B$2))</f>
        <v>34.347324637788567</v>
      </c>
      <c r="CY15" s="68" t="str">
        <f>IF(BS15="","",BS15*(Inflation!$B$18/Inflation!$B$2))</f>
        <v/>
      </c>
      <c r="CZ15" s="68" t="str">
        <f>IF(BT15="","",BT15*(Inflation!$B$18/Inflation!$B$2))</f>
        <v/>
      </c>
    </row>
    <row r="16" spans="1:104" s="17" customFormat="1" ht="78" x14ac:dyDescent="0.25">
      <c r="A16" s="7" t="s">
        <v>165</v>
      </c>
      <c r="B16" s="7" t="s">
        <v>166</v>
      </c>
      <c r="C16" s="7" t="s">
        <v>137</v>
      </c>
      <c r="D16" s="7" t="s">
        <v>193</v>
      </c>
      <c r="E16" s="7" t="s">
        <v>215</v>
      </c>
      <c r="F16" s="71" t="s">
        <v>273</v>
      </c>
      <c r="G16" s="71" t="s">
        <v>293</v>
      </c>
      <c r="H16" s="11"/>
      <c r="I16" s="11"/>
      <c r="J16" s="11"/>
      <c r="K16" s="11"/>
      <c r="L16" s="11"/>
      <c r="M16" s="11"/>
      <c r="N16" s="11"/>
      <c r="O16" s="11"/>
      <c r="P16" s="11"/>
      <c r="Q16" s="11"/>
      <c r="R16" s="11"/>
      <c r="S16" s="11"/>
      <c r="T16" s="11"/>
      <c r="U16" s="11"/>
      <c r="V16" s="11"/>
      <c r="W16" s="11"/>
      <c r="X16" s="69">
        <v>2017</v>
      </c>
      <c r="Y16" s="55">
        <v>5179</v>
      </c>
      <c r="Z16" s="11"/>
      <c r="AA16" s="11"/>
      <c r="AB16" s="69">
        <v>2017</v>
      </c>
      <c r="AC16" s="55">
        <v>5179</v>
      </c>
      <c r="AD16" s="11"/>
      <c r="AE16" s="11"/>
      <c r="AF16" s="11"/>
      <c r="AG16" s="11"/>
      <c r="AH16" s="11"/>
      <c r="AI16" s="11"/>
      <c r="AJ16" s="11"/>
      <c r="AK16" s="11"/>
      <c r="AL16" s="11"/>
      <c r="AM16" s="11"/>
      <c r="AN16" s="47"/>
      <c r="AO16" s="68" t="str">
        <f>IF(H16="","",VLOOKUP(H16,Inflation!$A$2:'Inflation'!$B$21,2))</f>
        <v/>
      </c>
      <c r="AP16" s="68" t="str">
        <f>IF(I16="","",I16*(Inflation!$B$2/AO16))</f>
        <v/>
      </c>
      <c r="AQ16" s="68" t="str">
        <f>IF(J16="","",J16*(Inflation!$B$2/AO16))</f>
        <v/>
      </c>
      <c r="AR16" s="68" t="str">
        <f>IF(K16="","",K16*(Inflation!$B$2/AO16))</f>
        <v/>
      </c>
      <c r="AS16" s="68" t="str">
        <f>IF(L16="","",VLOOKUP(L16,Inflation!$A$2:'Inflation'!$B$21,2))</f>
        <v/>
      </c>
      <c r="AT16" s="68" t="str">
        <f>IF(M16="","",M16*(Inflation!$B$2/AS16))</f>
        <v/>
      </c>
      <c r="AU16" s="68" t="str">
        <f>IF(N16="","",N16*(Inflation!$B$2/AS16))</f>
        <v/>
      </c>
      <c r="AV16" s="68" t="str">
        <f>IF(O16="","",O16*(Inflation!$B$2/AS16))</f>
        <v/>
      </c>
      <c r="AW16" s="68" t="str">
        <f>IF(P16="","",VLOOKUP(P16,Inflation!$A$2:'Inflation'!$B$21,2))</f>
        <v/>
      </c>
      <c r="AX16" s="68" t="str">
        <f>IF(Q16="","",Q16*(Inflation!$B$2/AW16))</f>
        <v/>
      </c>
      <c r="AY16" s="68" t="str">
        <f>IF(R16="","",R16*(Inflation!$B$2/AW16))</f>
        <v/>
      </c>
      <c r="AZ16" s="68" t="str">
        <f>IF(S16="","",S16*(Inflation!$B$2/AW16))</f>
        <v/>
      </c>
      <c r="BA16" s="68" t="str">
        <f>IF(T16="","",VLOOKUP(T16,Inflation!$A$2:'Inflation'!$B$21,2))</f>
        <v/>
      </c>
      <c r="BB16" s="68" t="str">
        <f>IF(U16="","",U16*(Inflation!$B$2/BA16))</f>
        <v/>
      </c>
      <c r="BC16" s="68" t="str">
        <f>IF(V16="","",V16*(Inflation!$B$2/BA16))</f>
        <v/>
      </c>
      <c r="BD16" s="68" t="str">
        <f>IF(W16="","",W16*(Inflation!$B$2/BA16))</f>
        <v/>
      </c>
      <c r="BE16" s="68">
        <f>IF(X16="","",VLOOKUP(X16,Inflation!$A$2:'Inflation'!$B$21,2))</f>
        <v>107.94799999999999</v>
      </c>
      <c r="BF16" s="68">
        <f>IF(Y16="","",Y16*(Inflation!$B$2/BE16))</f>
        <v>3828.0691629303001</v>
      </c>
      <c r="BG16" s="68" t="str">
        <f>IF(Z16="","",Z16*(Inflation!$B$2/BE16))</f>
        <v/>
      </c>
      <c r="BH16" s="68" t="str">
        <f>IF(AA16="","",AA16*(Inflation!$B$2/BE16))</f>
        <v/>
      </c>
      <c r="BI16" s="68">
        <f>IF(AB16="","",VLOOKUP(AB16,Inflation!$A$2:'Inflation'!$B$21,2))</f>
        <v>107.94799999999999</v>
      </c>
      <c r="BJ16" s="68">
        <f>IF(AC16="","",AC16*(Inflation!$B$2/BI16))</f>
        <v>3828.0691629303001</v>
      </c>
      <c r="BK16" s="68" t="str">
        <f>IF(AD16="","",AD16*(Inflation!$B$2/BI16))</f>
        <v/>
      </c>
      <c r="BL16" s="68" t="str">
        <f>IF(AE16="","",AE16*(Inflation!$B$2/BI16))</f>
        <v/>
      </c>
      <c r="BM16" s="68" t="str">
        <f>IF(AF16="","",VLOOKUP(AF16,Inflation!$A$2:'Inflation'!$B$21,2))</f>
        <v/>
      </c>
      <c r="BN16" s="68" t="str">
        <f>IF(AG16="","",AG16*(Inflation!$B$2/BM16))</f>
        <v/>
      </c>
      <c r="BO16" s="68" t="str">
        <f>IF(AH16="","",AH16*(Inflation!$B$2/BM16))</f>
        <v/>
      </c>
      <c r="BP16" s="68" t="str">
        <f>IF(AI16="","",AI16*(Inflation!$B$2/BM16))</f>
        <v/>
      </c>
      <c r="BQ16" s="68" t="str">
        <f>IF(AJ16="","",VLOOKUP(AJ16,Inflation!$A$2:'Inflation'!$B$21,2))</f>
        <v/>
      </c>
      <c r="BR16" s="68" t="str">
        <f>IF(AK16="","",AK16*(Inflation!$B$2/BQ16))</f>
        <v/>
      </c>
      <c r="BS16" s="68" t="str">
        <f>IF(AL16="","",AL16*(Inflation!$B$2/BQ16))</f>
        <v/>
      </c>
      <c r="BT16" s="68" t="str">
        <f>IF(AM16="","",AM16*(Inflation!$B$2/BQ16))</f>
        <v/>
      </c>
      <c r="BU16" s="46"/>
      <c r="BV16" s="68" t="str">
        <f>IF(AP16="","",AP16*(Inflation!$B$18/Inflation!$B$2))</f>
        <v/>
      </c>
      <c r="BW16" s="68" t="str">
        <f>IF(AQ16="","",AQ16*(Inflation!$B$18/Inflation!$B$2))</f>
        <v/>
      </c>
      <c r="BX16" s="68" t="str">
        <f>IF(AR16="","",AR16*(Inflation!$B$18/Inflation!$B$2))</f>
        <v/>
      </c>
      <c r="BY16" s="68" t="str">
        <f>IF(AS16="","",AS16*(Inflation!$B$18/Inflation!$B$2))</f>
        <v/>
      </c>
      <c r="BZ16" s="68" t="str">
        <f>IF(AT16="","",AT16*(Inflation!$B$18/Inflation!$B$2))</f>
        <v/>
      </c>
      <c r="CA16" s="68" t="str">
        <f>IF(AU16="","",AU16*(Inflation!$B$18/Inflation!$B$2))</f>
        <v/>
      </c>
      <c r="CB16" s="68" t="str">
        <f>IF(AV16="","",AV16*(Inflation!$B$18/Inflation!$B$2))</f>
        <v/>
      </c>
      <c r="CC16" s="68" t="str">
        <f>IF(AW16="","",AW16*(Inflation!$B$18/Inflation!$B$2))</f>
        <v/>
      </c>
      <c r="CD16" s="68" t="str">
        <f>IF(AX16="","",AX16*(Inflation!$B$18/Inflation!$B$2))</f>
        <v/>
      </c>
      <c r="CE16" s="68" t="str">
        <f>IF(AY16="","",AY16*(Inflation!$B$18/Inflation!$B$2))</f>
        <v/>
      </c>
      <c r="CF16" s="68" t="str">
        <f>IF(AZ16="","",AZ16*(Inflation!$B$18/Inflation!$B$2))</f>
        <v/>
      </c>
      <c r="CG16" s="68" t="str">
        <f>IF(BA16="","",BA16*(Inflation!$B$18/Inflation!$B$2))</f>
        <v/>
      </c>
      <c r="CH16" s="68" t="str">
        <f>IF(BB16="","",BB16*(Inflation!$B$18/Inflation!$B$2))</f>
        <v/>
      </c>
      <c r="CI16" s="68" t="str">
        <f>IF(BC16="","",BC16*(Inflation!$B$18/Inflation!$B$2))</f>
        <v/>
      </c>
      <c r="CJ16" s="68" t="str">
        <f>IF(BD16="","",BD16*(Inflation!$B$18/Inflation!$B$2))</f>
        <v/>
      </c>
      <c r="CK16" s="68">
        <f>IF(BE16="","",BE16*(Inflation!$B$18/Inflation!$B$2))</f>
        <v>146.04299666624885</v>
      </c>
      <c r="CL16" s="68">
        <f>IF(BF16="","",BF16*(Inflation!$B$18/Inflation!$B$2))</f>
        <v>5178.9999999999991</v>
      </c>
      <c r="CM16" s="68" t="str">
        <f>IF(BG16="","",BG16*(Inflation!$B$18/Inflation!$B$2))</f>
        <v/>
      </c>
      <c r="CN16" s="68" t="str">
        <f>IF(BH16="","",BH16*(Inflation!$B$18/Inflation!$B$2))</f>
        <v/>
      </c>
      <c r="CO16" s="68">
        <f>IF(BI16="","",BI16*(Inflation!$B$18/Inflation!$B$2))</f>
        <v>146.04299666624885</v>
      </c>
      <c r="CP16" s="68">
        <f>IF(BJ16="","",BJ16*(Inflation!$B$18/Inflation!$B$2))</f>
        <v>5178.9999999999991</v>
      </c>
      <c r="CQ16" s="68" t="str">
        <f>IF(BK16="","",BK16*(Inflation!$B$18/Inflation!$B$2))</f>
        <v/>
      </c>
      <c r="CR16" s="68" t="str">
        <f>IF(BL16="","",BL16*(Inflation!$B$18/Inflation!$B$2))</f>
        <v/>
      </c>
      <c r="CS16" s="68" t="str">
        <f>IF(BM16="","",BM16*(Inflation!$B$18/Inflation!$B$2))</f>
        <v/>
      </c>
      <c r="CT16" s="68" t="str">
        <f>IF(BN16="","",BN16*(Inflation!$B$18/Inflation!$B$2))</f>
        <v/>
      </c>
      <c r="CU16" s="68" t="str">
        <f>IF(BO16="","",BO16*(Inflation!$B$18/Inflation!$B$2))</f>
        <v/>
      </c>
      <c r="CV16" s="68" t="str">
        <f>IF(BP16="","",BP16*(Inflation!$B$18/Inflation!$B$2))</f>
        <v/>
      </c>
      <c r="CW16" s="68" t="str">
        <f>IF(BQ16="","",BQ16*(Inflation!$B$18/Inflation!$B$2))</f>
        <v/>
      </c>
      <c r="CX16" s="68" t="str">
        <f>IF(BR16="","",BR16*(Inflation!$B$18/Inflation!$B$2))</f>
        <v/>
      </c>
      <c r="CY16" s="68" t="str">
        <f>IF(BS16="","",BS16*(Inflation!$B$18/Inflation!$B$2))</f>
        <v/>
      </c>
      <c r="CZ16" s="68" t="str">
        <f>IF(BT16="","",BT16*(Inflation!$B$18/Inflation!$B$2))</f>
        <v/>
      </c>
    </row>
    <row r="17" spans="1:104" s="50" customFormat="1" ht="39" x14ac:dyDescent="0.25">
      <c r="A17" s="7" t="s">
        <v>165</v>
      </c>
      <c r="B17" s="7" t="s">
        <v>166</v>
      </c>
      <c r="C17" s="7" t="s">
        <v>138</v>
      </c>
      <c r="D17" s="7" t="s">
        <v>194</v>
      </c>
      <c r="E17" s="7"/>
      <c r="F17" s="71" t="s">
        <v>272</v>
      </c>
      <c r="G17" s="71" t="s">
        <v>294</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49"/>
      <c r="AO17" s="68" t="str">
        <f>IF(H17="","",VLOOKUP(H17,Inflation!$A$2:'Inflation'!$B$21,2))</f>
        <v/>
      </c>
      <c r="AP17" s="66" t="str">
        <f>IF(I17="","",I17*(Inflation!$B$2/AO17))</f>
        <v/>
      </c>
      <c r="AQ17" s="66" t="str">
        <f>IF(J17="","",J17*(Inflation!$B$2/AO17))</f>
        <v/>
      </c>
      <c r="AR17" s="66" t="str">
        <f>IF(K17="","",K17*(Inflation!$B$2/AO17))</f>
        <v/>
      </c>
      <c r="AS17" s="68" t="str">
        <f>IF(L17="","",VLOOKUP(L17,Inflation!$A$2:'Inflation'!$B$21,2))</f>
        <v/>
      </c>
      <c r="AT17" s="66" t="str">
        <f>IF(M17="","",M17*(Inflation!$B$2/AS17))</f>
        <v/>
      </c>
      <c r="AU17" s="66" t="str">
        <f>IF(N17="","",N17*(Inflation!$B$2/AS17))</f>
        <v/>
      </c>
      <c r="AV17" s="66" t="str">
        <f>IF(O17="","",O17*(Inflation!$B$2/AS17))</f>
        <v/>
      </c>
      <c r="AW17" s="68" t="str">
        <f>IF(P17="","",VLOOKUP(P17,Inflation!$A$2:'Inflation'!$B$21,2))</f>
        <v/>
      </c>
      <c r="AX17" s="66" t="str">
        <f>IF(Q17="","",Q17*(Inflation!$B$2/AW17))</f>
        <v/>
      </c>
      <c r="AY17" s="66" t="str">
        <f>IF(R17="","",R17*(Inflation!$B$2/AW17))</f>
        <v/>
      </c>
      <c r="AZ17" s="66" t="str">
        <f>IF(S17="","",S17*(Inflation!$B$2/AW17))</f>
        <v/>
      </c>
      <c r="BA17" s="68" t="str">
        <f>IF(T17="","",VLOOKUP(T17,Inflation!$A$2:'Inflation'!$B$21,2))</f>
        <v/>
      </c>
      <c r="BB17" s="66" t="str">
        <f>IF(U17="","",U17*(Inflation!$B$2/BA17))</f>
        <v/>
      </c>
      <c r="BC17" s="66" t="str">
        <f>IF(V17="","",V17*(Inflation!$B$2/BA17))</f>
        <v/>
      </c>
      <c r="BD17" s="66" t="str">
        <f>IF(W17="","",W17*(Inflation!$B$2/BA17))</f>
        <v/>
      </c>
      <c r="BE17" s="68" t="str">
        <f>IF(X17="","",VLOOKUP(X17,Inflation!$A$2:'Inflation'!$B$21,2))</f>
        <v/>
      </c>
      <c r="BF17" s="66" t="str">
        <f>IF(Y17="","",Y17*(Inflation!$B$2/BE17))</f>
        <v/>
      </c>
      <c r="BG17" s="66" t="str">
        <f>IF(Z17="","",Z17*(Inflation!$B$2/BE17))</f>
        <v/>
      </c>
      <c r="BH17" s="66" t="str">
        <f>IF(AA17="","",AA17*(Inflation!$B$2/BE17))</f>
        <v/>
      </c>
      <c r="BI17" s="68" t="str">
        <f>IF(AB17="","",VLOOKUP(AB17,Inflation!$A$2:'Inflation'!$B$21,2))</f>
        <v/>
      </c>
      <c r="BJ17" s="66" t="str">
        <f>IF(AC17="","",AC17*(Inflation!$B$2/BI17))</f>
        <v/>
      </c>
      <c r="BK17" s="66" t="str">
        <f>IF(AD17="","",AD17*(Inflation!$B$2/BI17))</f>
        <v/>
      </c>
      <c r="BL17" s="66" t="str">
        <f>IF(AE17="","",AE17*(Inflation!$B$2/BI17))</f>
        <v/>
      </c>
      <c r="BM17" s="68" t="str">
        <f>IF(AF17="","",VLOOKUP(AF17,Inflation!$A$2:'Inflation'!$B$21,2))</f>
        <v/>
      </c>
      <c r="BN17" s="66" t="str">
        <f>IF(AG17="","",AG17*(Inflation!$B$2/BM17))</f>
        <v/>
      </c>
      <c r="BO17" s="66" t="str">
        <f>IF(AH17="","",AH17*(Inflation!$B$2/BM17))</f>
        <v/>
      </c>
      <c r="BP17" s="66" t="str">
        <f>IF(AI17="","",AI17*(Inflation!$B$2/BM17))</f>
        <v/>
      </c>
      <c r="BQ17" s="68" t="str">
        <f>IF(AJ17="","",VLOOKUP(AJ17,Inflation!$A$2:'Inflation'!$B$21,2))</f>
        <v/>
      </c>
      <c r="BR17" s="66" t="str">
        <f>IF(AK17="","",AK17*(Inflation!$B$2/BQ17))</f>
        <v/>
      </c>
      <c r="BS17" s="66" t="str">
        <f>IF(AL17="","",AL17*(Inflation!$B$2/BQ17))</f>
        <v/>
      </c>
      <c r="BT17" s="66" t="str">
        <f>IF(AM17="","",AM17*(Inflation!$B$2/BQ17))</f>
        <v/>
      </c>
      <c r="BU17" s="48"/>
      <c r="BV17" s="66" t="str">
        <f>IF(AP17="","",AP17*(Inflation!$B$18/Inflation!$B$2))</f>
        <v/>
      </c>
      <c r="BW17" s="66" t="str">
        <f>IF(AQ17="","",AQ17*(Inflation!$B$18/Inflation!$B$2))</f>
        <v/>
      </c>
      <c r="BX17" s="66" t="str">
        <f>IF(AR17="","",AR17*(Inflation!$B$18/Inflation!$B$2))</f>
        <v/>
      </c>
      <c r="BY17" s="66" t="str">
        <f>IF(AS17="","",AS17*(Inflation!$B$18/Inflation!$B$2))</f>
        <v/>
      </c>
      <c r="BZ17" s="66" t="str">
        <f>IF(AT17="","",AT17*(Inflation!$B$18/Inflation!$B$2))</f>
        <v/>
      </c>
      <c r="CA17" s="66" t="str">
        <f>IF(AU17="","",AU17*(Inflation!$B$18/Inflation!$B$2))</f>
        <v/>
      </c>
      <c r="CB17" s="66" t="str">
        <f>IF(AV17="","",AV17*(Inflation!$B$18/Inflation!$B$2))</f>
        <v/>
      </c>
      <c r="CC17" s="66" t="str">
        <f>IF(AW17="","",AW17*(Inflation!$B$18/Inflation!$B$2))</f>
        <v/>
      </c>
      <c r="CD17" s="66" t="str">
        <f>IF(AX17="","",AX17*(Inflation!$B$18/Inflation!$B$2))</f>
        <v/>
      </c>
      <c r="CE17" s="66" t="str">
        <f>IF(AY17="","",AY17*(Inflation!$B$18/Inflation!$B$2))</f>
        <v/>
      </c>
      <c r="CF17" s="66" t="str">
        <f>IF(AZ17="","",AZ17*(Inflation!$B$18/Inflation!$B$2))</f>
        <v/>
      </c>
      <c r="CG17" s="66" t="str">
        <f>IF(BA17="","",BA17*(Inflation!$B$18/Inflation!$B$2))</f>
        <v/>
      </c>
      <c r="CH17" s="66" t="str">
        <f>IF(BB17="","",BB17*(Inflation!$B$18/Inflation!$B$2))</f>
        <v/>
      </c>
      <c r="CI17" s="66" t="str">
        <f>IF(BC17="","",BC17*(Inflation!$B$18/Inflation!$B$2))</f>
        <v/>
      </c>
      <c r="CJ17" s="66" t="str">
        <f>IF(BD17="","",BD17*(Inflation!$B$18/Inflation!$B$2))</f>
        <v/>
      </c>
      <c r="CK17" s="66" t="str">
        <f>IF(BE17="","",BE17*(Inflation!$B$18/Inflation!$B$2))</f>
        <v/>
      </c>
      <c r="CL17" s="66" t="str">
        <f>IF(BF17="","",BF17*(Inflation!$B$18/Inflation!$B$2))</f>
        <v/>
      </c>
      <c r="CM17" s="66" t="str">
        <f>IF(BG17="","",BG17*(Inflation!$B$18/Inflation!$B$2))</f>
        <v/>
      </c>
      <c r="CN17" s="66" t="str">
        <f>IF(BH17="","",BH17*(Inflation!$B$18/Inflation!$B$2))</f>
        <v/>
      </c>
      <c r="CO17" s="66" t="str">
        <f>IF(BI17="","",BI17*(Inflation!$B$18/Inflation!$B$2))</f>
        <v/>
      </c>
      <c r="CP17" s="66" t="str">
        <f>IF(BJ17="","",BJ17*(Inflation!$B$18/Inflation!$B$2))</f>
        <v/>
      </c>
      <c r="CQ17" s="66" t="str">
        <f>IF(BK17="","",BK17*(Inflation!$B$18/Inflation!$B$2))</f>
        <v/>
      </c>
      <c r="CR17" s="66" t="str">
        <f>IF(BL17="","",BL17*(Inflation!$B$18/Inflation!$B$2))</f>
        <v/>
      </c>
      <c r="CS17" s="66" t="str">
        <f>IF(BM17="","",BM17*(Inflation!$B$18/Inflation!$B$2))</f>
        <v/>
      </c>
      <c r="CT17" s="66" t="str">
        <f>IF(BN17="","",BN17*(Inflation!$B$18/Inflation!$B$2))</f>
        <v/>
      </c>
      <c r="CU17" s="66" t="str">
        <f>IF(BO17="","",BO17*(Inflation!$B$18/Inflation!$B$2))</f>
        <v/>
      </c>
      <c r="CV17" s="66" t="str">
        <f>IF(BP17="","",BP17*(Inflation!$B$18/Inflation!$B$2))</f>
        <v/>
      </c>
      <c r="CW17" s="66" t="str">
        <f>IF(BQ17="","",BQ17*(Inflation!$B$18/Inflation!$B$2))</f>
        <v/>
      </c>
      <c r="CX17" s="66" t="str">
        <f>IF(BR17="","",BR17*(Inflation!$B$18/Inflation!$B$2))</f>
        <v/>
      </c>
      <c r="CY17" s="66" t="str">
        <f>IF(BS17="","",BS17*(Inflation!$B$18/Inflation!$B$2))</f>
        <v/>
      </c>
      <c r="CZ17" s="66" t="str">
        <f>IF(BT17="","",BT17*(Inflation!$B$18/Inflation!$B$2))</f>
        <v/>
      </c>
    </row>
    <row r="18" spans="1:104" s="17" customFormat="1" ht="52" x14ac:dyDescent="0.25">
      <c r="A18" s="7" t="s">
        <v>165</v>
      </c>
      <c r="B18" s="7" t="s">
        <v>166</v>
      </c>
      <c r="C18" s="7" t="s">
        <v>139</v>
      </c>
      <c r="D18" s="7" t="s">
        <v>195</v>
      </c>
      <c r="E18" s="7" t="s">
        <v>213</v>
      </c>
      <c r="F18" s="71" t="s">
        <v>268</v>
      </c>
      <c r="G18" s="71" t="s">
        <v>295</v>
      </c>
      <c r="H18" s="11"/>
      <c r="I18" s="11"/>
      <c r="J18" s="11"/>
      <c r="K18" s="11"/>
      <c r="L18" s="11"/>
      <c r="M18" s="11"/>
      <c r="N18" s="11"/>
      <c r="O18" s="11"/>
      <c r="P18" s="69">
        <v>2016</v>
      </c>
      <c r="Q18" s="55">
        <v>-27.24</v>
      </c>
      <c r="R18" s="11"/>
      <c r="S18" s="11"/>
      <c r="T18" s="69">
        <v>2016</v>
      </c>
      <c r="U18" s="55">
        <v>-27.24</v>
      </c>
      <c r="V18" s="11"/>
      <c r="W18" s="11"/>
      <c r="X18" s="69">
        <v>2018</v>
      </c>
      <c r="Y18" s="55">
        <v>105</v>
      </c>
      <c r="Z18" s="11"/>
      <c r="AA18" s="11"/>
      <c r="AB18" s="69">
        <v>2018</v>
      </c>
      <c r="AC18" s="55">
        <v>105</v>
      </c>
      <c r="AD18" s="11"/>
      <c r="AE18" s="11"/>
      <c r="AF18" s="11"/>
      <c r="AG18" s="11"/>
      <c r="AH18" s="11"/>
      <c r="AI18" s="11"/>
      <c r="AJ18" s="11"/>
      <c r="AK18" s="11"/>
      <c r="AL18" s="11"/>
      <c r="AM18" s="11"/>
      <c r="AN18" s="47"/>
      <c r="AO18" s="68" t="str">
        <f>IF(H18="","",VLOOKUP(H18,Inflation!$A$2:'Inflation'!$B$21,2))</f>
        <v/>
      </c>
      <c r="AP18" s="68" t="str">
        <f>IF(I18="","",I18*(Inflation!$B$2/AO18))</f>
        <v/>
      </c>
      <c r="AQ18" s="68" t="str">
        <f>IF(J18="","",J18*(Inflation!$B$2/AO18))</f>
        <v/>
      </c>
      <c r="AR18" s="68" t="str">
        <f>IF(K18="","",K18*(Inflation!$B$2/AO18))</f>
        <v/>
      </c>
      <c r="AS18" s="68" t="str">
        <f>IF(L18="","",VLOOKUP(L18,Inflation!$A$2:'Inflation'!$B$21,2))</f>
        <v/>
      </c>
      <c r="AT18" s="68" t="str">
        <f>IF(M18="","",M18*(Inflation!$B$2/AS18))</f>
        <v/>
      </c>
      <c r="AU18" s="68" t="str">
        <f>IF(N18="","",N18*(Inflation!$B$2/AS18))</f>
        <v/>
      </c>
      <c r="AV18" s="68" t="str">
        <f>IF(O18="","",O18*(Inflation!$B$2/AS18))</f>
        <v/>
      </c>
      <c r="AW18" s="68">
        <f>IF(P18="","",VLOOKUP(P18,Inflation!$A$2:'Inflation'!$B$21,2))</f>
        <v>105.935</v>
      </c>
      <c r="AX18" s="68">
        <f>IF(Q18="","",Q18*(Inflation!$B$2/AW18))</f>
        <v>-20.517105772407607</v>
      </c>
      <c r="AY18" s="68" t="str">
        <f>IF(R18="","",R18*(Inflation!$B$2/AW18))</f>
        <v/>
      </c>
      <c r="AZ18" s="68" t="str">
        <f>IF(S18="","",S18*(Inflation!$B$2/AW18))</f>
        <v/>
      </c>
      <c r="BA18" s="68">
        <f>IF(T18="","",VLOOKUP(T18,Inflation!$A$2:'Inflation'!$B$21,2))</f>
        <v>105.935</v>
      </c>
      <c r="BB18" s="68">
        <f>IF(U18="","",U18*(Inflation!$B$2/BA18))</f>
        <v>-20.517105772407607</v>
      </c>
      <c r="BC18" s="68" t="str">
        <f>IF(V18="","",V18*(Inflation!$B$2/BA18))</f>
        <v/>
      </c>
      <c r="BD18" s="68" t="str">
        <f>IF(W18="","",W18*(Inflation!$B$2/BA18))</f>
        <v/>
      </c>
      <c r="BE18" s="68">
        <f>IF(X18="","",VLOOKUP(X18,Inflation!$A$2:'Inflation'!$B$21,2))</f>
        <v>109.9992514655213</v>
      </c>
      <c r="BF18" s="68">
        <f>IF(Y18="","",Y18*(Inflation!$B$2/BE18))</f>
        <v>76.163700101414108</v>
      </c>
      <c r="BG18" s="68" t="str">
        <f>IF(Z18="","",Z18*(Inflation!$B$2/BE18))</f>
        <v/>
      </c>
      <c r="BH18" s="68" t="str">
        <f>IF(AA18="","",AA18*(Inflation!$B$2/BE18))</f>
        <v/>
      </c>
      <c r="BI18" s="68">
        <f>IF(AB18="","",VLOOKUP(AB18,Inflation!$A$2:'Inflation'!$B$21,2))</f>
        <v>109.9992514655213</v>
      </c>
      <c r="BJ18" s="68">
        <f>IF(AC18="","",AC18*(Inflation!$B$2/BI18))</f>
        <v>76.163700101414108</v>
      </c>
      <c r="BK18" s="68" t="str">
        <f>IF(AD18="","",AD18*(Inflation!$B$2/BI18))</f>
        <v/>
      </c>
      <c r="BL18" s="68" t="str">
        <f>IF(AE18="","",AE18*(Inflation!$B$2/BI18))</f>
        <v/>
      </c>
      <c r="BM18" s="68" t="str">
        <f>IF(AF18="","",VLOOKUP(AF18,Inflation!$A$2:'Inflation'!$B$21,2))</f>
        <v/>
      </c>
      <c r="BN18" s="68" t="str">
        <f>IF(AG18="","",AG18*(Inflation!$B$2/BM18))</f>
        <v/>
      </c>
      <c r="BO18" s="68" t="str">
        <f>IF(AH18="","",AH18*(Inflation!$B$2/BM18))</f>
        <v/>
      </c>
      <c r="BP18" s="68" t="str">
        <f>IF(AI18="","",AI18*(Inflation!$B$2/BM18))</f>
        <v/>
      </c>
      <c r="BQ18" s="68" t="str">
        <f>IF(AJ18="","",VLOOKUP(AJ18,Inflation!$A$2:'Inflation'!$B$21,2))</f>
        <v/>
      </c>
      <c r="BR18" s="68" t="str">
        <f>IF(AK18="","",AK18*(Inflation!$B$2/BQ18))</f>
        <v/>
      </c>
      <c r="BS18" s="68" t="str">
        <f>IF(AL18="","",AL18*(Inflation!$B$2/BQ18))</f>
        <v/>
      </c>
      <c r="BT18" s="68" t="str">
        <f>IF(AM18="","",AM18*(Inflation!$B$2/BQ18))</f>
        <v/>
      </c>
      <c r="BU18" s="46"/>
      <c r="BV18" s="68" t="str">
        <f>IF(AP18="","",AP18*(Inflation!$B$18/Inflation!$B$2))</f>
        <v/>
      </c>
      <c r="BW18" s="68" t="str">
        <f>IF(AQ18="","",AQ18*(Inflation!$B$18/Inflation!$B$2))</f>
        <v/>
      </c>
      <c r="BX18" s="68" t="str">
        <f>IF(AR18="","",AR18*(Inflation!$B$18/Inflation!$B$2))</f>
        <v/>
      </c>
      <c r="BY18" s="68" t="str">
        <f>IF(AS18="","",AS18*(Inflation!$B$18/Inflation!$B$2))</f>
        <v/>
      </c>
      <c r="BZ18" s="68" t="str">
        <f>IF(AT18="","",AT18*(Inflation!$B$18/Inflation!$B$2))</f>
        <v/>
      </c>
      <c r="CA18" s="68" t="str">
        <f>IF(AU18="","",AU18*(Inflation!$B$18/Inflation!$B$2))</f>
        <v/>
      </c>
      <c r="CB18" s="68" t="str">
        <f>IF(AV18="","",AV18*(Inflation!$B$18/Inflation!$B$2))</f>
        <v/>
      </c>
      <c r="CC18" s="68">
        <f>IF(AW18="","",AW18*(Inflation!$B$18/Inflation!$B$2))</f>
        <v>143.31960621631782</v>
      </c>
      <c r="CD18" s="68">
        <f>IF(AX18="","",AX18*(Inflation!$B$18/Inflation!$B$2))</f>
        <v>-27.757620427620704</v>
      </c>
      <c r="CE18" s="68" t="str">
        <f>IF(AY18="","",AY18*(Inflation!$B$18/Inflation!$B$2))</f>
        <v/>
      </c>
      <c r="CF18" s="68" t="str">
        <f>IF(AZ18="","",AZ18*(Inflation!$B$18/Inflation!$B$2))</f>
        <v/>
      </c>
      <c r="CG18" s="68">
        <f>IF(BA18="","",BA18*(Inflation!$B$18/Inflation!$B$2))</f>
        <v>143.31960621631782</v>
      </c>
      <c r="CH18" s="68">
        <f>IF(BB18="","",BB18*(Inflation!$B$18/Inflation!$B$2))</f>
        <v>-27.757620427620704</v>
      </c>
      <c r="CI18" s="68" t="str">
        <f>IF(BC18="","",BC18*(Inflation!$B$18/Inflation!$B$2))</f>
        <v/>
      </c>
      <c r="CJ18" s="68" t="str">
        <f>IF(BD18="","",BD18*(Inflation!$B$18/Inflation!$B$2))</f>
        <v/>
      </c>
      <c r="CK18" s="68">
        <f>IF(BE18="","",BE18*(Inflation!$B$18/Inflation!$B$2))</f>
        <v>148.8181375761385</v>
      </c>
      <c r="CL18" s="68">
        <f>IF(BF18="","",BF18*(Inflation!$B$18/Inflation!$B$2))</f>
        <v>103.04197391336569</v>
      </c>
      <c r="CM18" s="68" t="str">
        <f>IF(BG18="","",BG18*(Inflation!$B$18/Inflation!$B$2))</f>
        <v/>
      </c>
      <c r="CN18" s="68" t="str">
        <f>IF(BH18="","",BH18*(Inflation!$B$18/Inflation!$B$2))</f>
        <v/>
      </c>
      <c r="CO18" s="68">
        <f>IF(BI18="","",BI18*(Inflation!$B$18/Inflation!$B$2))</f>
        <v>148.8181375761385</v>
      </c>
      <c r="CP18" s="68">
        <f>IF(BJ18="","",BJ18*(Inflation!$B$18/Inflation!$B$2))</f>
        <v>103.04197391336569</v>
      </c>
      <c r="CQ18" s="68" t="str">
        <f>IF(BK18="","",BK18*(Inflation!$B$18/Inflation!$B$2))</f>
        <v/>
      </c>
      <c r="CR18" s="68" t="str">
        <f>IF(BL18="","",BL18*(Inflation!$B$18/Inflation!$B$2))</f>
        <v/>
      </c>
      <c r="CS18" s="68" t="str">
        <f>IF(BM18="","",BM18*(Inflation!$B$18/Inflation!$B$2))</f>
        <v/>
      </c>
      <c r="CT18" s="68" t="str">
        <f>IF(BN18="","",BN18*(Inflation!$B$18/Inflation!$B$2))</f>
        <v/>
      </c>
      <c r="CU18" s="68" t="str">
        <f>IF(BO18="","",BO18*(Inflation!$B$18/Inflation!$B$2))</f>
        <v/>
      </c>
      <c r="CV18" s="68" t="str">
        <f>IF(BP18="","",BP18*(Inflation!$B$18/Inflation!$B$2))</f>
        <v/>
      </c>
      <c r="CW18" s="68" t="str">
        <f>IF(BQ18="","",BQ18*(Inflation!$B$18/Inflation!$B$2))</f>
        <v/>
      </c>
      <c r="CX18" s="68" t="str">
        <f>IF(BR18="","",BR18*(Inflation!$B$18/Inflation!$B$2))</f>
        <v/>
      </c>
      <c r="CY18" s="68" t="str">
        <f>IF(BS18="","",BS18*(Inflation!$B$18/Inflation!$B$2))</f>
        <v/>
      </c>
      <c r="CZ18" s="68" t="str">
        <f>IF(BT18="","",BT18*(Inflation!$B$18/Inflation!$B$2))</f>
        <v/>
      </c>
    </row>
    <row r="19" spans="1:104" s="17" customFormat="1" ht="52" x14ac:dyDescent="0.25">
      <c r="A19" s="7" t="s">
        <v>165</v>
      </c>
      <c r="B19" s="7" t="s">
        <v>166</v>
      </c>
      <c r="C19" s="7" t="s">
        <v>140</v>
      </c>
      <c r="D19" s="7" t="s">
        <v>196</v>
      </c>
      <c r="E19" s="7" t="s">
        <v>213</v>
      </c>
      <c r="F19" s="71" t="s">
        <v>271</v>
      </c>
      <c r="G19" s="71" t="s">
        <v>296</v>
      </c>
      <c r="H19" s="11"/>
      <c r="I19" s="11"/>
      <c r="J19" s="11"/>
      <c r="K19" s="11"/>
      <c r="L19" s="11"/>
      <c r="M19" s="11"/>
      <c r="N19" s="11"/>
      <c r="O19" s="11"/>
      <c r="P19" s="11"/>
      <c r="Q19" s="11"/>
      <c r="R19" s="11"/>
      <c r="S19" s="11"/>
      <c r="T19" s="11"/>
      <c r="U19" s="11"/>
      <c r="V19" s="11"/>
      <c r="W19" s="11"/>
      <c r="X19" s="69">
        <v>2018</v>
      </c>
      <c r="Y19" s="55">
        <v>340</v>
      </c>
      <c r="Z19" s="11"/>
      <c r="AA19" s="11"/>
      <c r="AB19" s="69">
        <v>2018</v>
      </c>
      <c r="AC19" s="55">
        <v>340</v>
      </c>
      <c r="AD19" s="11"/>
      <c r="AE19" s="11"/>
      <c r="AF19" s="11"/>
      <c r="AG19" s="11"/>
      <c r="AH19" s="11"/>
      <c r="AI19" s="11"/>
      <c r="AJ19" s="11"/>
      <c r="AK19" s="11"/>
      <c r="AL19" s="11"/>
      <c r="AM19" s="11"/>
      <c r="AN19" s="47"/>
      <c r="AO19" s="68" t="str">
        <f>IF(H19="","",VLOOKUP(H19,Inflation!$A$2:'Inflation'!$B$21,2))</f>
        <v/>
      </c>
      <c r="AP19" s="68" t="str">
        <f>IF(I19="","",I19*(Inflation!$B$2/AO19))</f>
        <v/>
      </c>
      <c r="AQ19" s="68" t="str">
        <f>IF(J19="","",J19*(Inflation!$B$2/AO19))</f>
        <v/>
      </c>
      <c r="AR19" s="68" t="str">
        <f>IF(K19="","",K19*(Inflation!$B$2/AO19))</f>
        <v/>
      </c>
      <c r="AS19" s="68" t="str">
        <f>IF(L19="","",VLOOKUP(L19,Inflation!$A$2:'Inflation'!$B$21,2))</f>
        <v/>
      </c>
      <c r="AT19" s="68" t="str">
        <f>IF(M19="","",M19*(Inflation!$B$2/AS19))</f>
        <v/>
      </c>
      <c r="AU19" s="68" t="str">
        <f>IF(N19="","",N19*(Inflation!$B$2/AS19))</f>
        <v/>
      </c>
      <c r="AV19" s="68" t="str">
        <f>IF(O19="","",O19*(Inflation!$B$2/AS19))</f>
        <v/>
      </c>
      <c r="AW19" s="68" t="str">
        <f>IF(P19="","",VLOOKUP(P19,Inflation!$A$2:'Inflation'!$B$21,2))</f>
        <v/>
      </c>
      <c r="AX19" s="68" t="str">
        <f>IF(Q19="","",Q19*(Inflation!$B$2/AW19))</f>
        <v/>
      </c>
      <c r="AY19" s="68" t="str">
        <f>IF(R19="","",R19*(Inflation!$B$2/AW19))</f>
        <v/>
      </c>
      <c r="AZ19" s="68" t="str">
        <f>IF(S19="","",S19*(Inflation!$B$2/AW19))</f>
        <v/>
      </c>
      <c r="BA19" s="68" t="str">
        <f>IF(T19="","",VLOOKUP(T19,Inflation!$A$2:'Inflation'!$B$21,2))</f>
        <v/>
      </c>
      <c r="BB19" s="68" t="str">
        <f>IF(U19="","",U19*(Inflation!$B$2/BA19))</f>
        <v/>
      </c>
      <c r="BC19" s="68" t="str">
        <f>IF(V19="","",V19*(Inflation!$B$2/BA19))</f>
        <v/>
      </c>
      <c r="BD19" s="68" t="str">
        <f>IF(W19="","",W19*(Inflation!$B$2/BA19))</f>
        <v/>
      </c>
      <c r="BE19" s="68">
        <f>IF(X19="","",VLOOKUP(X19,Inflation!$A$2:'Inflation'!$B$21,2))</f>
        <v>109.9992514655213</v>
      </c>
      <c r="BF19" s="68">
        <f>IF(Y19="","",Y19*(Inflation!$B$2/BE19))</f>
        <v>246.62531461410282</v>
      </c>
      <c r="BG19" s="68" t="str">
        <f>IF(Z19="","",Z19*(Inflation!$B$2/BE19))</f>
        <v/>
      </c>
      <c r="BH19" s="68" t="str">
        <f>IF(AA19="","",AA19*(Inflation!$B$2/BE19))</f>
        <v/>
      </c>
      <c r="BI19" s="68">
        <f>IF(AB19="","",VLOOKUP(AB19,Inflation!$A$2:'Inflation'!$B$21,2))</f>
        <v>109.9992514655213</v>
      </c>
      <c r="BJ19" s="68">
        <f>IF(AC19="","",AC19*(Inflation!$B$2/BI19))</f>
        <v>246.62531461410282</v>
      </c>
      <c r="BK19" s="68" t="str">
        <f>IF(AD19="","",AD19*(Inflation!$B$2/BI19))</f>
        <v/>
      </c>
      <c r="BL19" s="68" t="str">
        <f>IF(AE19="","",AE19*(Inflation!$B$2/BI19))</f>
        <v/>
      </c>
      <c r="BM19" s="68" t="str">
        <f>IF(AF19="","",VLOOKUP(AF19,Inflation!$A$2:'Inflation'!$B$21,2))</f>
        <v/>
      </c>
      <c r="BN19" s="68" t="str">
        <f>IF(AG19="","",AG19*(Inflation!$B$2/BM19))</f>
        <v/>
      </c>
      <c r="BO19" s="68" t="str">
        <f>IF(AH19="","",AH19*(Inflation!$B$2/BM19))</f>
        <v/>
      </c>
      <c r="BP19" s="68" t="str">
        <f>IF(AI19="","",AI19*(Inflation!$B$2/BM19))</f>
        <v/>
      </c>
      <c r="BQ19" s="68" t="str">
        <f>IF(AJ19="","",VLOOKUP(AJ19,Inflation!$A$2:'Inflation'!$B$21,2))</f>
        <v/>
      </c>
      <c r="BR19" s="68" t="str">
        <f>IF(AK19="","",AK19*(Inflation!$B$2/BQ19))</f>
        <v/>
      </c>
      <c r="BS19" s="68" t="str">
        <f>IF(AL19="","",AL19*(Inflation!$B$2/BQ19))</f>
        <v/>
      </c>
      <c r="BT19" s="68" t="str">
        <f>IF(AM19="","",AM19*(Inflation!$B$2/BQ19))</f>
        <v/>
      </c>
      <c r="BU19" s="46"/>
      <c r="BV19" s="68" t="str">
        <f>IF(AP19="","",AP19*(Inflation!$B$18/Inflation!$B$2))</f>
        <v/>
      </c>
      <c r="BW19" s="68" t="str">
        <f>IF(AQ19="","",AQ19*(Inflation!$B$18/Inflation!$B$2))</f>
        <v/>
      </c>
      <c r="BX19" s="68" t="str">
        <f>IF(AR19="","",AR19*(Inflation!$B$18/Inflation!$B$2))</f>
        <v/>
      </c>
      <c r="BY19" s="68" t="str">
        <f>IF(AS19="","",AS19*(Inflation!$B$18/Inflation!$B$2))</f>
        <v/>
      </c>
      <c r="BZ19" s="68" t="str">
        <f>IF(AT19="","",AT19*(Inflation!$B$18/Inflation!$B$2))</f>
        <v/>
      </c>
      <c r="CA19" s="68" t="str">
        <f>IF(AU19="","",AU19*(Inflation!$B$18/Inflation!$B$2))</f>
        <v/>
      </c>
      <c r="CB19" s="68" t="str">
        <f>IF(AV19="","",AV19*(Inflation!$B$18/Inflation!$B$2))</f>
        <v/>
      </c>
      <c r="CC19" s="68" t="str">
        <f>IF(AW19="","",AW19*(Inflation!$B$18/Inflation!$B$2))</f>
        <v/>
      </c>
      <c r="CD19" s="68" t="str">
        <f>IF(AX19="","",AX19*(Inflation!$B$18/Inflation!$B$2))</f>
        <v/>
      </c>
      <c r="CE19" s="68" t="str">
        <f>IF(AY19="","",AY19*(Inflation!$B$18/Inflation!$B$2))</f>
        <v/>
      </c>
      <c r="CF19" s="68" t="str">
        <f>IF(AZ19="","",AZ19*(Inflation!$B$18/Inflation!$B$2))</f>
        <v/>
      </c>
      <c r="CG19" s="68" t="str">
        <f>IF(BA19="","",BA19*(Inflation!$B$18/Inflation!$B$2))</f>
        <v/>
      </c>
      <c r="CH19" s="68" t="str">
        <f>IF(BB19="","",BB19*(Inflation!$B$18/Inflation!$B$2))</f>
        <v/>
      </c>
      <c r="CI19" s="68" t="str">
        <f>IF(BC19="","",BC19*(Inflation!$B$18/Inflation!$B$2))</f>
        <v/>
      </c>
      <c r="CJ19" s="68" t="str">
        <f>IF(BD19="","",BD19*(Inflation!$B$18/Inflation!$B$2))</f>
        <v/>
      </c>
      <c r="CK19" s="68">
        <f>IF(BE19="","",BE19*(Inflation!$B$18/Inflation!$B$2))</f>
        <v>148.8181375761385</v>
      </c>
      <c r="CL19" s="68">
        <f>IF(BF19="","",BF19*(Inflation!$B$18/Inflation!$B$2))</f>
        <v>333.6597250528032</v>
      </c>
      <c r="CM19" s="68" t="str">
        <f>IF(BG19="","",BG19*(Inflation!$B$18/Inflation!$B$2))</f>
        <v/>
      </c>
      <c r="CN19" s="68" t="str">
        <f>IF(BH19="","",BH19*(Inflation!$B$18/Inflation!$B$2))</f>
        <v/>
      </c>
      <c r="CO19" s="68">
        <f>IF(BI19="","",BI19*(Inflation!$B$18/Inflation!$B$2))</f>
        <v>148.8181375761385</v>
      </c>
      <c r="CP19" s="68">
        <f>IF(BJ19="","",BJ19*(Inflation!$B$18/Inflation!$B$2))</f>
        <v>333.6597250528032</v>
      </c>
      <c r="CQ19" s="68" t="str">
        <f>IF(BK19="","",BK19*(Inflation!$B$18/Inflation!$B$2))</f>
        <v/>
      </c>
      <c r="CR19" s="68" t="str">
        <f>IF(BL19="","",BL19*(Inflation!$B$18/Inflation!$B$2))</f>
        <v/>
      </c>
      <c r="CS19" s="68" t="str">
        <f>IF(BM19="","",BM19*(Inflation!$B$18/Inflation!$B$2))</f>
        <v/>
      </c>
      <c r="CT19" s="68" t="str">
        <f>IF(BN19="","",BN19*(Inflation!$B$18/Inflation!$B$2))</f>
        <v/>
      </c>
      <c r="CU19" s="68" t="str">
        <f>IF(BO19="","",BO19*(Inflation!$B$18/Inflation!$B$2))</f>
        <v/>
      </c>
      <c r="CV19" s="68" t="str">
        <f>IF(BP19="","",BP19*(Inflation!$B$18/Inflation!$B$2))</f>
        <v/>
      </c>
      <c r="CW19" s="68" t="str">
        <f>IF(BQ19="","",BQ19*(Inflation!$B$18/Inflation!$B$2))</f>
        <v/>
      </c>
      <c r="CX19" s="68" t="str">
        <f>IF(BR19="","",BR19*(Inflation!$B$18/Inflation!$B$2))</f>
        <v/>
      </c>
      <c r="CY19" s="68" t="str">
        <f>IF(BS19="","",BS19*(Inflation!$B$18/Inflation!$B$2))</f>
        <v/>
      </c>
      <c r="CZ19" s="68" t="str">
        <f>IF(BT19="","",BT19*(Inflation!$B$18/Inflation!$B$2))</f>
        <v/>
      </c>
    </row>
    <row r="20" spans="1:104" s="17" customFormat="1" ht="52" x14ac:dyDescent="0.25">
      <c r="A20" s="7" t="s">
        <v>165</v>
      </c>
      <c r="B20" s="7" t="s">
        <v>166</v>
      </c>
      <c r="C20" s="7" t="s">
        <v>141</v>
      </c>
      <c r="D20" s="7" t="s">
        <v>197</v>
      </c>
      <c r="E20" s="7" t="s">
        <v>213</v>
      </c>
      <c r="F20" s="71" t="s">
        <v>270</v>
      </c>
      <c r="G20" s="71" t="s">
        <v>297</v>
      </c>
      <c r="H20" s="11"/>
      <c r="I20" s="11"/>
      <c r="J20" s="11"/>
      <c r="K20" s="11"/>
      <c r="L20" s="11"/>
      <c r="M20" s="11"/>
      <c r="N20" s="11"/>
      <c r="O20" s="11"/>
      <c r="P20" s="69">
        <v>2016</v>
      </c>
      <c r="Q20" s="55">
        <v>-171</v>
      </c>
      <c r="R20" s="11"/>
      <c r="S20" s="11"/>
      <c r="T20" s="69">
        <v>2016</v>
      </c>
      <c r="U20" s="55">
        <v>-171</v>
      </c>
      <c r="V20" s="11"/>
      <c r="W20" s="11"/>
      <c r="X20" s="69">
        <v>2018</v>
      </c>
      <c r="Y20" s="55">
        <v>1136.4000000000001</v>
      </c>
      <c r="Z20" s="11"/>
      <c r="AA20" s="11"/>
      <c r="AB20" s="69">
        <v>2018</v>
      </c>
      <c r="AC20" s="55">
        <v>1136.4000000000001</v>
      </c>
      <c r="AD20" s="11"/>
      <c r="AE20" s="11"/>
      <c r="AF20" s="11"/>
      <c r="AG20" s="11"/>
      <c r="AH20" s="11"/>
      <c r="AI20" s="11"/>
      <c r="AJ20" s="11"/>
      <c r="AK20" s="11"/>
      <c r="AL20" s="11"/>
      <c r="AM20" s="11"/>
      <c r="AN20" s="47"/>
      <c r="AO20" s="68" t="str">
        <f>IF(H20="","",VLOOKUP(H20,Inflation!$A$2:'Inflation'!$B$21,2))</f>
        <v/>
      </c>
      <c r="AP20" s="68" t="str">
        <f>IF(I20="","",I20*(Inflation!$B$2/AO20))</f>
        <v/>
      </c>
      <c r="AQ20" s="68" t="str">
        <f>IF(J20="","",J20*(Inflation!$B$2/AO20))</f>
        <v/>
      </c>
      <c r="AR20" s="68" t="str">
        <f>IF(K20="","",K20*(Inflation!$B$2/AO20))</f>
        <v/>
      </c>
      <c r="AS20" s="68" t="str">
        <f>IF(L20="","",VLOOKUP(L20,Inflation!$A$2:'Inflation'!$B$21,2))</f>
        <v/>
      </c>
      <c r="AT20" s="68" t="str">
        <f>IF(M20="","",M20*(Inflation!$B$2/AS20))</f>
        <v/>
      </c>
      <c r="AU20" s="68" t="str">
        <f>IF(N20="","",N20*(Inflation!$B$2/AS20))</f>
        <v/>
      </c>
      <c r="AV20" s="68" t="str">
        <f>IF(O20="","",O20*(Inflation!$B$2/AS20))</f>
        <v/>
      </c>
      <c r="AW20" s="68">
        <f>IF(P20="","",VLOOKUP(P20,Inflation!$A$2:'Inflation'!$B$21,2))</f>
        <v>105.935</v>
      </c>
      <c r="AX20" s="68">
        <f>IF(Q20="","",Q20*(Inflation!$B$2/AW20))</f>
        <v>-128.79680936423279</v>
      </c>
      <c r="AY20" s="68" t="str">
        <f>IF(R20="","",R20*(Inflation!$B$2/AW20))</f>
        <v/>
      </c>
      <c r="AZ20" s="68" t="str">
        <f>IF(S20="","",S20*(Inflation!$B$2/AW20))</f>
        <v/>
      </c>
      <c r="BA20" s="68">
        <f>IF(T20="","",VLOOKUP(T20,Inflation!$A$2:'Inflation'!$B$21,2))</f>
        <v>105.935</v>
      </c>
      <c r="BB20" s="68">
        <f>IF(U20="","",U20*(Inflation!$B$2/BA20))</f>
        <v>-128.79680936423279</v>
      </c>
      <c r="BC20" s="68" t="str">
        <f>IF(V20="","",V20*(Inflation!$B$2/BA20))</f>
        <v/>
      </c>
      <c r="BD20" s="68" t="str">
        <f>IF(W20="","",W20*(Inflation!$B$2/BA20))</f>
        <v/>
      </c>
      <c r="BE20" s="68">
        <f>IF(X20="","",VLOOKUP(X20,Inflation!$A$2:'Inflation'!$B$21,2))</f>
        <v>109.9992514655213</v>
      </c>
      <c r="BF20" s="68">
        <f>IF(Y20="","",Y20*(Inflation!$B$2/BE20))</f>
        <v>824.30884566901909</v>
      </c>
      <c r="BG20" s="68" t="str">
        <f>IF(Z20="","",Z20*(Inflation!$B$2/BE20))</f>
        <v/>
      </c>
      <c r="BH20" s="68" t="str">
        <f>IF(AA20="","",AA20*(Inflation!$B$2/BE20))</f>
        <v/>
      </c>
      <c r="BI20" s="68">
        <f>IF(AB20="","",VLOOKUP(AB20,Inflation!$A$2:'Inflation'!$B$21,2))</f>
        <v>109.9992514655213</v>
      </c>
      <c r="BJ20" s="68">
        <f>IF(AC20="","",AC20*(Inflation!$B$2/BI20))</f>
        <v>824.30884566901909</v>
      </c>
      <c r="BK20" s="68" t="str">
        <f>IF(AD20="","",AD20*(Inflation!$B$2/BI20))</f>
        <v/>
      </c>
      <c r="BL20" s="68" t="str">
        <f>IF(AE20="","",AE20*(Inflation!$B$2/BI20))</f>
        <v/>
      </c>
      <c r="BM20" s="68" t="str">
        <f>IF(AF20="","",VLOOKUP(AF20,Inflation!$A$2:'Inflation'!$B$21,2))</f>
        <v/>
      </c>
      <c r="BN20" s="68" t="str">
        <f>IF(AG20="","",AG20*(Inflation!$B$2/BM20))</f>
        <v/>
      </c>
      <c r="BO20" s="68" t="str">
        <f>IF(AH20="","",AH20*(Inflation!$B$2/BM20))</f>
        <v/>
      </c>
      <c r="BP20" s="68" t="str">
        <f>IF(AI20="","",AI20*(Inflation!$B$2/BM20))</f>
        <v/>
      </c>
      <c r="BQ20" s="68" t="str">
        <f>IF(AJ20="","",VLOOKUP(AJ20,Inflation!$A$2:'Inflation'!$B$21,2))</f>
        <v/>
      </c>
      <c r="BR20" s="68" t="str">
        <f>IF(AK20="","",AK20*(Inflation!$B$2/BQ20))</f>
        <v/>
      </c>
      <c r="BS20" s="68" t="str">
        <f>IF(AL20="","",AL20*(Inflation!$B$2/BQ20))</f>
        <v/>
      </c>
      <c r="BT20" s="68" t="str">
        <f>IF(AM20="","",AM20*(Inflation!$B$2/BQ20))</f>
        <v/>
      </c>
      <c r="BU20" s="46"/>
      <c r="BV20" s="68" t="str">
        <f>IF(AP20="","",AP20*(Inflation!$B$18/Inflation!$B$2))</f>
        <v/>
      </c>
      <c r="BW20" s="68" t="str">
        <f>IF(AQ20="","",AQ20*(Inflation!$B$18/Inflation!$B$2))</f>
        <v/>
      </c>
      <c r="BX20" s="68" t="str">
        <f>IF(AR20="","",AR20*(Inflation!$B$18/Inflation!$B$2))</f>
        <v/>
      </c>
      <c r="BY20" s="68" t="str">
        <f>IF(AS20="","",AS20*(Inflation!$B$18/Inflation!$B$2))</f>
        <v/>
      </c>
      <c r="BZ20" s="68" t="str">
        <f>IF(AT20="","",AT20*(Inflation!$B$18/Inflation!$B$2))</f>
        <v/>
      </c>
      <c r="CA20" s="68" t="str">
        <f>IF(AU20="","",AU20*(Inflation!$B$18/Inflation!$B$2))</f>
        <v/>
      </c>
      <c r="CB20" s="68" t="str">
        <f>IF(AV20="","",AV20*(Inflation!$B$18/Inflation!$B$2))</f>
        <v/>
      </c>
      <c r="CC20" s="68">
        <f>IF(AW20="","",AW20*(Inflation!$B$18/Inflation!$B$2))</f>
        <v>143.31960621631782</v>
      </c>
      <c r="CD20" s="68">
        <f>IF(AX20="","",AX20*(Inflation!$B$18/Inflation!$B$2))</f>
        <v>-174.24937933638549</v>
      </c>
      <c r="CE20" s="68" t="str">
        <f>IF(AY20="","",AY20*(Inflation!$B$18/Inflation!$B$2))</f>
        <v/>
      </c>
      <c r="CF20" s="68" t="str">
        <f>IF(AZ20="","",AZ20*(Inflation!$B$18/Inflation!$B$2))</f>
        <v/>
      </c>
      <c r="CG20" s="68">
        <f>IF(BA20="","",BA20*(Inflation!$B$18/Inflation!$B$2))</f>
        <v>143.31960621631782</v>
      </c>
      <c r="CH20" s="68">
        <f>IF(BB20="","",BB20*(Inflation!$B$18/Inflation!$B$2))</f>
        <v>-174.24937933638549</v>
      </c>
      <c r="CI20" s="68" t="str">
        <f>IF(BC20="","",BC20*(Inflation!$B$18/Inflation!$B$2))</f>
        <v/>
      </c>
      <c r="CJ20" s="68" t="str">
        <f>IF(BD20="","",BD20*(Inflation!$B$18/Inflation!$B$2))</f>
        <v/>
      </c>
      <c r="CK20" s="68">
        <f>IF(BE20="","",BE20*(Inflation!$B$18/Inflation!$B$2))</f>
        <v>148.8181375761385</v>
      </c>
      <c r="CL20" s="68">
        <f>IF(BF20="","",BF20*(Inflation!$B$18/Inflation!$B$2))</f>
        <v>1115.2085633823694</v>
      </c>
      <c r="CM20" s="68" t="str">
        <f>IF(BG20="","",BG20*(Inflation!$B$18/Inflation!$B$2))</f>
        <v/>
      </c>
      <c r="CN20" s="68" t="str">
        <f>IF(BH20="","",BH20*(Inflation!$B$18/Inflation!$B$2))</f>
        <v/>
      </c>
      <c r="CO20" s="68">
        <f>IF(BI20="","",BI20*(Inflation!$B$18/Inflation!$B$2))</f>
        <v>148.8181375761385</v>
      </c>
      <c r="CP20" s="68">
        <f>IF(BJ20="","",BJ20*(Inflation!$B$18/Inflation!$B$2))</f>
        <v>1115.2085633823694</v>
      </c>
      <c r="CQ20" s="68" t="str">
        <f>IF(BK20="","",BK20*(Inflation!$B$18/Inflation!$B$2))</f>
        <v/>
      </c>
      <c r="CR20" s="68" t="str">
        <f>IF(BL20="","",BL20*(Inflation!$B$18/Inflation!$B$2))</f>
        <v/>
      </c>
      <c r="CS20" s="68" t="str">
        <f>IF(BM20="","",BM20*(Inflation!$B$18/Inflation!$B$2))</f>
        <v/>
      </c>
      <c r="CT20" s="68" t="str">
        <f>IF(BN20="","",BN20*(Inflation!$B$18/Inflation!$B$2))</f>
        <v/>
      </c>
      <c r="CU20" s="68" t="str">
        <f>IF(BO20="","",BO20*(Inflation!$B$18/Inflation!$B$2))</f>
        <v/>
      </c>
      <c r="CV20" s="68" t="str">
        <f>IF(BP20="","",BP20*(Inflation!$B$18/Inflation!$B$2))</f>
        <v/>
      </c>
      <c r="CW20" s="68" t="str">
        <f>IF(BQ20="","",BQ20*(Inflation!$B$18/Inflation!$B$2))</f>
        <v/>
      </c>
      <c r="CX20" s="68" t="str">
        <f>IF(BR20="","",BR20*(Inflation!$B$18/Inflation!$B$2))</f>
        <v/>
      </c>
      <c r="CY20" s="68" t="str">
        <f>IF(BS20="","",BS20*(Inflation!$B$18/Inflation!$B$2))</f>
        <v/>
      </c>
      <c r="CZ20" s="68" t="str">
        <f>IF(BT20="","",BT20*(Inflation!$B$18/Inflation!$B$2))</f>
        <v/>
      </c>
    </row>
    <row r="21" spans="1:104" s="17" customFormat="1" ht="78" x14ac:dyDescent="0.25">
      <c r="A21" s="7" t="s">
        <v>165</v>
      </c>
      <c r="B21" s="7" t="s">
        <v>166</v>
      </c>
      <c r="C21" s="7" t="s">
        <v>142</v>
      </c>
      <c r="D21" s="7" t="s">
        <v>198</v>
      </c>
      <c r="E21" s="7" t="s">
        <v>213</v>
      </c>
      <c r="F21" s="71" t="s">
        <v>269</v>
      </c>
      <c r="G21" s="71" t="s">
        <v>298</v>
      </c>
      <c r="H21" s="11"/>
      <c r="I21" s="11"/>
      <c r="J21" s="11"/>
      <c r="K21" s="11"/>
      <c r="L21" s="11"/>
      <c r="M21" s="11"/>
      <c r="N21" s="11"/>
      <c r="O21" s="11"/>
      <c r="P21" s="69">
        <v>2016</v>
      </c>
      <c r="Q21" s="55">
        <v>-72</v>
      </c>
      <c r="R21" s="11"/>
      <c r="S21" s="11"/>
      <c r="T21" s="69">
        <v>2016</v>
      </c>
      <c r="U21" s="55">
        <v>-72</v>
      </c>
      <c r="V21" s="11"/>
      <c r="W21" s="11"/>
      <c r="X21" s="69">
        <v>2018</v>
      </c>
      <c r="Y21" s="55">
        <v>4839</v>
      </c>
      <c r="Z21" s="11"/>
      <c r="AA21" s="11"/>
      <c r="AB21" s="69">
        <v>2018</v>
      </c>
      <c r="AC21" s="55">
        <v>4839</v>
      </c>
      <c r="AD21" s="11"/>
      <c r="AE21" s="11"/>
      <c r="AF21" s="11"/>
      <c r="AG21" s="11"/>
      <c r="AH21" s="11"/>
      <c r="AI21" s="11"/>
      <c r="AJ21" s="11"/>
      <c r="AK21" s="11"/>
      <c r="AL21" s="11"/>
      <c r="AM21" s="11"/>
      <c r="AN21" s="47"/>
      <c r="AO21" s="68" t="str">
        <f>IF(H21="","",VLOOKUP(H21,Inflation!$A$2:'Inflation'!$B$21,2))</f>
        <v/>
      </c>
      <c r="AP21" s="68" t="str">
        <f>IF(I21="","",I21*(Inflation!$B$2/AO21))</f>
        <v/>
      </c>
      <c r="AQ21" s="68" t="str">
        <f>IF(J21="","",J21*(Inflation!$B$2/AO21))</f>
        <v/>
      </c>
      <c r="AR21" s="68" t="str">
        <f>IF(K21="","",K21*(Inflation!$B$2/AO21))</f>
        <v/>
      </c>
      <c r="AS21" s="68" t="str">
        <f>IF(L21="","",VLOOKUP(L21,Inflation!$A$2:'Inflation'!$B$21,2))</f>
        <v/>
      </c>
      <c r="AT21" s="68" t="str">
        <f>IF(M21="","",M21*(Inflation!$B$2/AS21))</f>
        <v/>
      </c>
      <c r="AU21" s="68" t="str">
        <f>IF(N21="","",N21*(Inflation!$B$2/AS21))</f>
        <v/>
      </c>
      <c r="AV21" s="68" t="str">
        <f>IF(O21="","",O21*(Inflation!$B$2/AS21))</f>
        <v/>
      </c>
      <c r="AW21" s="68">
        <f>IF(P21="","",VLOOKUP(P21,Inflation!$A$2:'Inflation'!$B$21,2))</f>
        <v>105.935</v>
      </c>
      <c r="AX21" s="68">
        <f>IF(Q21="","",Q21*(Inflation!$B$2/AW21))</f>
        <v>-54.230235521782227</v>
      </c>
      <c r="AY21" s="68" t="str">
        <f>IF(R21="","",R21*(Inflation!$B$2/AW21))</f>
        <v/>
      </c>
      <c r="AZ21" s="68" t="str">
        <f>IF(S21="","",S21*(Inflation!$B$2/AW21))</f>
        <v/>
      </c>
      <c r="BA21" s="68">
        <f>IF(T21="","",VLOOKUP(T21,Inflation!$A$2:'Inflation'!$B$21,2))</f>
        <v>105.935</v>
      </c>
      <c r="BB21" s="68">
        <f>IF(U21="","",U21*(Inflation!$B$2/BA21))</f>
        <v>-54.230235521782227</v>
      </c>
      <c r="BC21" s="68" t="str">
        <f>IF(V21="","",V21*(Inflation!$B$2/BA21))</f>
        <v/>
      </c>
      <c r="BD21" s="68" t="str">
        <f>IF(W21="","",W21*(Inflation!$B$2/BA21))</f>
        <v/>
      </c>
      <c r="BE21" s="68">
        <f>IF(X21="","",VLOOKUP(X21,Inflation!$A$2:'Inflation'!$B$21,2))</f>
        <v>109.9992514655213</v>
      </c>
      <c r="BF21" s="68">
        <f>IF(Y21="","",Y21*(Inflation!$B$2/BE21))</f>
        <v>3510.0585218165988</v>
      </c>
      <c r="BG21" s="68" t="str">
        <f>IF(Z21="","",Z21*(Inflation!$B$2/BE21))</f>
        <v/>
      </c>
      <c r="BH21" s="68" t="str">
        <f>IF(AA21="","",AA21*(Inflation!$B$2/BE21))</f>
        <v/>
      </c>
      <c r="BI21" s="68">
        <f>IF(AB21="","",VLOOKUP(AB21,Inflation!$A$2:'Inflation'!$B$21,2))</f>
        <v>109.9992514655213</v>
      </c>
      <c r="BJ21" s="68">
        <f>IF(AC21="","",AC21*(Inflation!$B$2/BI21))</f>
        <v>3510.0585218165988</v>
      </c>
      <c r="BK21" s="68" t="str">
        <f>IF(AD21="","",AD21*(Inflation!$B$2/BI21))</f>
        <v/>
      </c>
      <c r="BL21" s="68" t="str">
        <f>IF(AE21="","",AE21*(Inflation!$B$2/BI21))</f>
        <v/>
      </c>
      <c r="BM21" s="68" t="str">
        <f>IF(AF21="","",VLOOKUP(AF21,Inflation!$A$2:'Inflation'!$B$21,2))</f>
        <v/>
      </c>
      <c r="BN21" s="68" t="str">
        <f>IF(AG21="","",AG21*(Inflation!$B$2/BM21))</f>
        <v/>
      </c>
      <c r="BO21" s="68" t="str">
        <f>IF(AH21="","",AH21*(Inflation!$B$2/BM21))</f>
        <v/>
      </c>
      <c r="BP21" s="68" t="str">
        <f>IF(AI21="","",AI21*(Inflation!$B$2/BM21))</f>
        <v/>
      </c>
      <c r="BQ21" s="68" t="str">
        <f>IF(AJ21="","",VLOOKUP(AJ21,Inflation!$A$2:'Inflation'!$B$21,2))</f>
        <v/>
      </c>
      <c r="BR21" s="68" t="str">
        <f>IF(AK21="","",AK21*(Inflation!$B$2/BQ21))</f>
        <v/>
      </c>
      <c r="BS21" s="68" t="str">
        <f>IF(AL21="","",AL21*(Inflation!$B$2/BQ21))</f>
        <v/>
      </c>
      <c r="BT21" s="68" t="str">
        <f>IF(AM21="","",AM21*(Inflation!$B$2/BQ21))</f>
        <v/>
      </c>
      <c r="BU21" s="46"/>
      <c r="BV21" s="68" t="str">
        <f>IF(AP21="","",AP21*(Inflation!$B$18/Inflation!$B$2))</f>
        <v/>
      </c>
      <c r="BW21" s="68" t="str">
        <f>IF(AQ21="","",AQ21*(Inflation!$B$18/Inflation!$B$2))</f>
        <v/>
      </c>
      <c r="BX21" s="68" t="str">
        <f>IF(AR21="","",AR21*(Inflation!$B$18/Inflation!$B$2))</f>
        <v/>
      </c>
      <c r="BY21" s="68" t="str">
        <f>IF(AS21="","",AS21*(Inflation!$B$18/Inflation!$B$2))</f>
        <v/>
      </c>
      <c r="BZ21" s="68" t="str">
        <f>IF(AT21="","",AT21*(Inflation!$B$18/Inflation!$B$2))</f>
        <v/>
      </c>
      <c r="CA21" s="68" t="str">
        <f>IF(AU21="","",AU21*(Inflation!$B$18/Inflation!$B$2))</f>
        <v/>
      </c>
      <c r="CB21" s="68" t="str">
        <f>IF(AV21="","",AV21*(Inflation!$B$18/Inflation!$B$2))</f>
        <v/>
      </c>
      <c r="CC21" s="68">
        <f>IF(AW21="","",AW21*(Inflation!$B$18/Inflation!$B$2))</f>
        <v>143.31960621631782</v>
      </c>
      <c r="CD21" s="68">
        <f>IF(AX21="","",AX21*(Inflation!$B$18/Inflation!$B$2))</f>
        <v>-73.368159720583364</v>
      </c>
      <c r="CE21" s="68" t="str">
        <f>IF(AY21="","",AY21*(Inflation!$B$18/Inflation!$B$2))</f>
        <v/>
      </c>
      <c r="CF21" s="68" t="str">
        <f>IF(AZ21="","",AZ21*(Inflation!$B$18/Inflation!$B$2))</f>
        <v/>
      </c>
      <c r="CG21" s="68">
        <f>IF(BA21="","",BA21*(Inflation!$B$18/Inflation!$B$2))</f>
        <v>143.31960621631782</v>
      </c>
      <c r="CH21" s="68">
        <f>IF(BB21="","",BB21*(Inflation!$B$18/Inflation!$B$2))</f>
        <v>-73.368159720583364</v>
      </c>
      <c r="CI21" s="68" t="str">
        <f>IF(BC21="","",BC21*(Inflation!$B$18/Inflation!$B$2))</f>
        <v/>
      </c>
      <c r="CJ21" s="68" t="str">
        <f>IF(BD21="","",BD21*(Inflation!$B$18/Inflation!$B$2))</f>
        <v/>
      </c>
      <c r="CK21" s="68">
        <f>IF(BE21="","",BE21*(Inflation!$B$18/Inflation!$B$2))</f>
        <v>148.8181375761385</v>
      </c>
      <c r="CL21" s="68">
        <f>IF(BF21="","",BF21*(Inflation!$B$18/Inflation!$B$2))</f>
        <v>4748.7629692073961</v>
      </c>
      <c r="CM21" s="68" t="str">
        <f>IF(BG21="","",BG21*(Inflation!$B$18/Inflation!$B$2))</f>
        <v/>
      </c>
      <c r="CN21" s="68" t="str">
        <f>IF(BH21="","",BH21*(Inflation!$B$18/Inflation!$B$2))</f>
        <v/>
      </c>
      <c r="CO21" s="68">
        <f>IF(BI21="","",BI21*(Inflation!$B$18/Inflation!$B$2))</f>
        <v>148.8181375761385</v>
      </c>
      <c r="CP21" s="68">
        <f>IF(BJ21="","",BJ21*(Inflation!$B$18/Inflation!$B$2))</f>
        <v>4748.7629692073961</v>
      </c>
      <c r="CQ21" s="68" t="str">
        <f>IF(BK21="","",BK21*(Inflation!$B$18/Inflation!$B$2))</f>
        <v/>
      </c>
      <c r="CR21" s="68" t="str">
        <f>IF(BL21="","",BL21*(Inflation!$B$18/Inflation!$B$2))</f>
        <v/>
      </c>
      <c r="CS21" s="68" t="str">
        <f>IF(BM21="","",BM21*(Inflation!$B$18/Inflation!$B$2))</f>
        <v/>
      </c>
      <c r="CT21" s="68" t="str">
        <f>IF(BN21="","",BN21*(Inflation!$B$18/Inflation!$B$2))</f>
        <v/>
      </c>
      <c r="CU21" s="68" t="str">
        <f>IF(BO21="","",BO21*(Inflation!$B$18/Inflation!$B$2))</f>
        <v/>
      </c>
      <c r="CV21" s="68" t="str">
        <f>IF(BP21="","",BP21*(Inflation!$B$18/Inflation!$B$2))</f>
        <v/>
      </c>
      <c r="CW21" s="68" t="str">
        <f>IF(BQ21="","",BQ21*(Inflation!$B$18/Inflation!$B$2))</f>
        <v/>
      </c>
      <c r="CX21" s="68" t="str">
        <f>IF(BR21="","",BR21*(Inflation!$B$18/Inflation!$B$2))</f>
        <v/>
      </c>
      <c r="CY21" s="68" t="str">
        <f>IF(BS21="","",BS21*(Inflation!$B$18/Inflation!$B$2))</f>
        <v/>
      </c>
      <c r="CZ21" s="68" t="str">
        <f>IF(BT21="","",BT21*(Inflation!$B$18/Inflation!$B$2))</f>
        <v/>
      </c>
    </row>
    <row r="22" spans="1:104" s="17" customFormat="1" ht="91" x14ac:dyDescent="0.25">
      <c r="A22" s="7" t="s">
        <v>165</v>
      </c>
      <c r="B22" s="7" t="s">
        <v>167</v>
      </c>
      <c r="C22" s="7" t="s">
        <v>143</v>
      </c>
      <c r="D22" s="7" t="s">
        <v>199</v>
      </c>
      <c r="E22" s="7"/>
      <c r="F22" s="71" t="s">
        <v>278</v>
      </c>
      <c r="G22" s="71" t="s">
        <v>299</v>
      </c>
      <c r="H22" s="69">
        <v>2016</v>
      </c>
      <c r="I22" s="55">
        <v>-80</v>
      </c>
      <c r="J22" s="55">
        <v>-190</v>
      </c>
      <c r="K22" s="55">
        <v>0</v>
      </c>
      <c r="L22" s="69">
        <v>2016</v>
      </c>
      <c r="M22" s="55">
        <v>-60</v>
      </c>
      <c r="N22" s="55">
        <v>-140</v>
      </c>
      <c r="O22" s="55">
        <v>0</v>
      </c>
      <c r="P22" s="69">
        <v>2016</v>
      </c>
      <c r="Q22" s="55">
        <v>-90</v>
      </c>
      <c r="R22" s="55">
        <v>-150</v>
      </c>
      <c r="S22" s="55">
        <v>-50</v>
      </c>
      <c r="T22" s="69">
        <v>2016</v>
      </c>
      <c r="U22" s="55">
        <v>-70</v>
      </c>
      <c r="V22" s="55">
        <v>-110</v>
      </c>
      <c r="W22" s="55">
        <v>-30</v>
      </c>
      <c r="X22" s="11"/>
      <c r="Y22" s="11"/>
      <c r="Z22" s="11"/>
      <c r="AA22" s="11"/>
      <c r="AB22" s="11"/>
      <c r="AC22" s="11"/>
      <c r="AD22" s="11"/>
      <c r="AE22" s="11"/>
      <c r="AF22" s="11"/>
      <c r="AG22" s="11"/>
      <c r="AH22" s="11"/>
      <c r="AI22" s="11"/>
      <c r="AJ22" s="11"/>
      <c r="AK22" s="11"/>
      <c r="AL22" s="11"/>
      <c r="AM22" s="11"/>
      <c r="AN22" s="47"/>
      <c r="AO22" s="68">
        <f>IF(H22="","",VLOOKUP(H22,Inflation!$A$2:'Inflation'!$B$21,2))</f>
        <v>105.935</v>
      </c>
      <c r="AP22" s="68">
        <f>IF(I22="","",I22*(Inflation!$B$2/AO22))</f>
        <v>-60.255817246424698</v>
      </c>
      <c r="AQ22" s="68">
        <f>IF(J22="","",J22*(Inflation!$B$2/AO22))</f>
        <v>-143.10756596025865</v>
      </c>
      <c r="AR22" s="68">
        <f>IF(K22="","",K22*(Inflation!$B$2/AO22))</f>
        <v>0</v>
      </c>
      <c r="AS22" s="68">
        <f>IF(L22="","",VLOOKUP(L22,Inflation!$A$2:'Inflation'!$B$21,2))</f>
        <v>105.935</v>
      </c>
      <c r="AT22" s="68">
        <f>IF(M22="","",M22*(Inflation!$B$2/AS22))</f>
        <v>-45.191862934818523</v>
      </c>
      <c r="AU22" s="68">
        <f>IF(N22="","",N22*(Inflation!$B$2/AS22))</f>
        <v>-105.44768018124321</v>
      </c>
      <c r="AV22" s="68">
        <f>IF(O22="","",O22*(Inflation!$B$2/AS22))</f>
        <v>0</v>
      </c>
      <c r="AW22" s="68">
        <f>IF(P22="","",VLOOKUP(P22,Inflation!$A$2:'Inflation'!$B$21,2))</f>
        <v>105.935</v>
      </c>
      <c r="AX22" s="68">
        <f>IF(Q22="","",Q22*(Inflation!$B$2/AW22))</f>
        <v>-67.787794402227775</v>
      </c>
      <c r="AY22" s="68">
        <f>IF(R22="","",R22*(Inflation!$B$2/AW22))</f>
        <v>-112.97965733704631</v>
      </c>
      <c r="AZ22" s="68">
        <f>IF(S22="","",S22*(Inflation!$B$2/AW22))</f>
        <v>-37.659885779015433</v>
      </c>
      <c r="BA22" s="68">
        <f>IF(T22="","",VLOOKUP(T22,Inflation!$A$2:'Inflation'!$B$21,2))</f>
        <v>105.935</v>
      </c>
      <c r="BB22" s="68">
        <f>IF(U22="","",U22*(Inflation!$B$2/BA22))</f>
        <v>-52.723840090621607</v>
      </c>
      <c r="BC22" s="68">
        <f>IF(V22="","",V22*(Inflation!$B$2/BA22))</f>
        <v>-82.851748713833956</v>
      </c>
      <c r="BD22" s="68">
        <f>IF(W22="","",W22*(Inflation!$B$2/BA22))</f>
        <v>-22.595931467409262</v>
      </c>
      <c r="BE22" s="68" t="str">
        <f>IF(X22="","",VLOOKUP(X22,Inflation!$A$2:'Inflation'!$B$21,2))</f>
        <v/>
      </c>
      <c r="BF22" s="68" t="str">
        <f>IF(Y22="","",Y22*(Inflation!$B$2/BE22))</f>
        <v/>
      </c>
      <c r="BG22" s="68" t="str">
        <f>IF(Z22="","",Z22*(Inflation!$B$2/BE22))</f>
        <v/>
      </c>
      <c r="BH22" s="68" t="str">
        <f>IF(AA22="","",AA22*(Inflation!$B$2/BE22))</f>
        <v/>
      </c>
      <c r="BI22" s="68" t="str">
        <f>IF(AB22="","",VLOOKUP(AB22,Inflation!$A$2:'Inflation'!$B$21,2))</f>
        <v/>
      </c>
      <c r="BJ22" s="68" t="str">
        <f>IF(AC22="","",AC22*(Inflation!$B$2/BI22))</f>
        <v/>
      </c>
      <c r="BK22" s="68" t="str">
        <f>IF(AD22="","",AD22*(Inflation!$B$2/BI22))</f>
        <v/>
      </c>
      <c r="BL22" s="68" t="str">
        <f>IF(AE22="","",AE22*(Inflation!$B$2/BI22))</f>
        <v/>
      </c>
      <c r="BM22" s="68" t="str">
        <f>IF(AF22="","",VLOOKUP(AF22,Inflation!$A$2:'Inflation'!$B$21,2))</f>
        <v/>
      </c>
      <c r="BN22" s="68" t="str">
        <f>IF(AG22="","",AG22*(Inflation!$B$2/BM22))</f>
        <v/>
      </c>
      <c r="BO22" s="68" t="str">
        <f>IF(AH22="","",AH22*(Inflation!$B$2/BM22))</f>
        <v/>
      </c>
      <c r="BP22" s="68" t="str">
        <f>IF(AI22="","",AI22*(Inflation!$B$2/BM22))</f>
        <v/>
      </c>
      <c r="BQ22" s="68" t="str">
        <f>IF(AJ22="","",VLOOKUP(AJ22,Inflation!$A$2:'Inflation'!$B$21,2))</f>
        <v/>
      </c>
      <c r="BR22" s="68" t="str">
        <f>IF(AK22="","",AK22*(Inflation!$B$2/BQ22))</f>
        <v/>
      </c>
      <c r="BS22" s="68" t="str">
        <f>IF(AL22="","",AL22*(Inflation!$B$2/BQ22))</f>
        <v/>
      </c>
      <c r="BT22" s="68" t="str">
        <f>IF(AM22="","",AM22*(Inflation!$B$2/BQ22))</f>
        <v/>
      </c>
      <c r="BU22" s="46"/>
      <c r="BV22" s="68">
        <f>IF(AP22="","",AP22*(Inflation!$B$18/Inflation!$B$2))</f>
        <v>-81.520177467314852</v>
      </c>
      <c r="BW22" s="68">
        <f>IF(AQ22="","",AQ22*(Inflation!$B$18/Inflation!$B$2))</f>
        <v>-193.61042148487277</v>
      </c>
      <c r="BX22" s="68">
        <f>IF(AR22="","",AR22*(Inflation!$B$18/Inflation!$B$2))</f>
        <v>0</v>
      </c>
      <c r="BY22" s="68">
        <f>IF(AS22="","",AS22*(Inflation!$B$18/Inflation!$B$2))</f>
        <v>143.31960621631782</v>
      </c>
      <c r="BZ22" s="68">
        <f>IF(AT22="","",AT22*(Inflation!$B$18/Inflation!$B$2))</f>
        <v>-61.140133100486139</v>
      </c>
      <c r="CA22" s="68">
        <f>IF(AU22="","",AU22*(Inflation!$B$18/Inflation!$B$2))</f>
        <v>-142.66031056780099</v>
      </c>
      <c r="CB22" s="68">
        <f>IF(AV22="","",AV22*(Inflation!$B$18/Inflation!$B$2))</f>
        <v>0</v>
      </c>
      <c r="CC22" s="68">
        <f>IF(AW22="","",AW22*(Inflation!$B$18/Inflation!$B$2))</f>
        <v>143.31960621631782</v>
      </c>
      <c r="CD22" s="68">
        <f>IF(AX22="","",AX22*(Inflation!$B$18/Inflation!$B$2))</f>
        <v>-91.710199650729194</v>
      </c>
      <c r="CE22" s="68">
        <f>IF(AY22="","",AY22*(Inflation!$B$18/Inflation!$B$2))</f>
        <v>-152.85033275121535</v>
      </c>
      <c r="CF22" s="68">
        <f>IF(AZ22="","",AZ22*(Inflation!$B$18/Inflation!$B$2))</f>
        <v>-50.950110917071775</v>
      </c>
      <c r="CG22" s="68">
        <f>IF(BA22="","",BA22*(Inflation!$B$18/Inflation!$B$2))</f>
        <v>143.31960621631782</v>
      </c>
      <c r="CH22" s="68">
        <f>IF(BB22="","",BB22*(Inflation!$B$18/Inflation!$B$2))</f>
        <v>-71.330155283900496</v>
      </c>
      <c r="CI22" s="68">
        <f>IF(BC22="","",BC22*(Inflation!$B$18/Inflation!$B$2))</f>
        <v>-112.09024401755792</v>
      </c>
      <c r="CJ22" s="68">
        <f>IF(BD22="","",BD22*(Inflation!$B$18/Inflation!$B$2))</f>
        <v>-30.57006655024307</v>
      </c>
      <c r="CK22" s="68" t="str">
        <f>IF(BE22="","",BE22*(Inflation!$B$18/Inflation!$B$2))</f>
        <v/>
      </c>
      <c r="CL22" s="68" t="str">
        <f>IF(BF22="","",BF22*(Inflation!$B$18/Inflation!$B$2))</f>
        <v/>
      </c>
      <c r="CM22" s="68" t="str">
        <f>IF(BG22="","",BG22*(Inflation!$B$18/Inflation!$B$2))</f>
        <v/>
      </c>
      <c r="CN22" s="68" t="str">
        <f>IF(BH22="","",BH22*(Inflation!$B$18/Inflation!$B$2))</f>
        <v/>
      </c>
      <c r="CO22" s="68" t="str">
        <f>IF(BI22="","",BI22*(Inflation!$B$18/Inflation!$B$2))</f>
        <v/>
      </c>
      <c r="CP22" s="68" t="str">
        <f>IF(BJ22="","",BJ22*(Inflation!$B$18/Inflation!$B$2))</f>
        <v/>
      </c>
      <c r="CQ22" s="68" t="str">
        <f>IF(BK22="","",BK22*(Inflation!$B$18/Inflation!$B$2))</f>
        <v/>
      </c>
      <c r="CR22" s="68" t="str">
        <f>IF(BL22="","",BL22*(Inflation!$B$18/Inflation!$B$2))</f>
        <v/>
      </c>
      <c r="CS22" s="68" t="str">
        <f>IF(BM22="","",BM22*(Inflation!$B$18/Inflation!$B$2))</f>
        <v/>
      </c>
      <c r="CT22" s="68" t="str">
        <f>IF(BN22="","",BN22*(Inflation!$B$18/Inflation!$B$2))</f>
        <v/>
      </c>
      <c r="CU22" s="68" t="str">
        <f>IF(BO22="","",BO22*(Inflation!$B$18/Inflation!$B$2))</f>
        <v/>
      </c>
      <c r="CV22" s="68" t="str">
        <f>IF(BP22="","",BP22*(Inflation!$B$18/Inflation!$B$2))</f>
        <v/>
      </c>
      <c r="CW22" s="68" t="str">
        <f>IF(BQ22="","",BQ22*(Inflation!$B$18/Inflation!$B$2))</f>
        <v/>
      </c>
      <c r="CX22" s="68" t="str">
        <f>IF(BR22="","",BR22*(Inflation!$B$18/Inflation!$B$2))</f>
        <v/>
      </c>
      <c r="CY22" s="68" t="str">
        <f>IF(BS22="","",BS22*(Inflation!$B$18/Inflation!$B$2))</f>
        <v/>
      </c>
      <c r="CZ22" s="68" t="str">
        <f>IF(BT22="","",BT22*(Inflation!$B$18/Inflation!$B$2))</f>
        <v/>
      </c>
    </row>
    <row r="23" spans="1:104" s="17" customFormat="1" ht="65" x14ac:dyDescent="0.25">
      <c r="A23" s="7" t="s">
        <v>168</v>
      </c>
      <c r="B23" s="7" t="s">
        <v>169</v>
      </c>
      <c r="C23" s="7" t="s">
        <v>144</v>
      </c>
      <c r="D23" s="7" t="s">
        <v>223</v>
      </c>
      <c r="E23" s="7"/>
      <c r="F23" s="71" t="s">
        <v>280</v>
      </c>
      <c r="G23" s="71" t="s">
        <v>281</v>
      </c>
      <c r="H23" s="11"/>
      <c r="I23" s="11"/>
      <c r="J23" s="11"/>
      <c r="K23" s="11"/>
      <c r="L23" s="11"/>
      <c r="M23" s="11"/>
      <c r="N23" s="11"/>
      <c r="O23" s="11"/>
      <c r="P23" s="69">
        <v>2016</v>
      </c>
      <c r="Q23" s="11"/>
      <c r="R23" s="55">
        <v>-143.9</v>
      </c>
      <c r="S23" s="55">
        <v>-291.10000000000002</v>
      </c>
      <c r="T23" s="69">
        <v>2016</v>
      </c>
      <c r="U23" s="11"/>
      <c r="V23" s="55">
        <v>-64.7</v>
      </c>
      <c r="W23" s="55">
        <v>-252.1</v>
      </c>
      <c r="X23" s="11"/>
      <c r="Y23" s="11"/>
      <c r="Z23" s="11"/>
      <c r="AA23" s="11"/>
      <c r="AB23" s="11"/>
      <c r="AC23" s="11"/>
      <c r="AD23" s="11"/>
      <c r="AE23" s="11"/>
      <c r="AF23" s="11"/>
      <c r="AG23" s="11"/>
      <c r="AH23" s="11"/>
      <c r="AI23" s="11"/>
      <c r="AJ23" s="11"/>
      <c r="AK23" s="11"/>
      <c r="AL23" s="11"/>
      <c r="AM23" s="11"/>
      <c r="AN23" s="47"/>
      <c r="AO23" s="68" t="str">
        <f>IF(H23="","",VLOOKUP(H23,Inflation!$A$2:'Inflation'!$B$21,2))</f>
        <v/>
      </c>
      <c r="AP23" s="68" t="str">
        <f>IF(I23="","",I23*(Inflation!$B$2/AO23))</f>
        <v/>
      </c>
      <c r="AQ23" s="68" t="str">
        <f>IF(J23="","",J23*(Inflation!$B$2/AO23))</f>
        <v/>
      </c>
      <c r="AR23" s="68" t="str">
        <f>IF(K23="","",K23*(Inflation!$B$2/AO23))</f>
        <v/>
      </c>
      <c r="AS23" s="68" t="str">
        <f>IF(L23="","",VLOOKUP(L23,Inflation!$A$2:'Inflation'!$B$21,2))</f>
        <v/>
      </c>
      <c r="AT23" s="68" t="str">
        <f>IF(M23="","",M23*(Inflation!$B$2/AS23))</f>
        <v/>
      </c>
      <c r="AU23" s="68" t="str">
        <f>IF(N23="","",N23*(Inflation!$B$2/AS23))</f>
        <v/>
      </c>
      <c r="AV23" s="68" t="str">
        <f>IF(O23="","",O23*(Inflation!$B$2/AS23))</f>
        <v/>
      </c>
      <c r="AW23" s="68">
        <f>IF(P23="","",VLOOKUP(P23,Inflation!$A$2:'Inflation'!$B$21,2))</f>
        <v>105.935</v>
      </c>
      <c r="AX23" s="68" t="str">
        <f>IF(Q23="","",Q23*(Inflation!$B$2/AW23))</f>
        <v/>
      </c>
      <c r="AY23" s="68">
        <f>IF(R23="","",R23*(Inflation!$B$2/AW23))</f>
        <v>-108.38515127200642</v>
      </c>
      <c r="AZ23" s="68">
        <f>IF(S23="","",S23*(Inflation!$B$2/AW23))</f>
        <v>-219.25585500542786</v>
      </c>
      <c r="BA23" s="68">
        <f>IF(T23="","",VLOOKUP(T23,Inflation!$A$2:'Inflation'!$B$21,2))</f>
        <v>105.935</v>
      </c>
      <c r="BB23" s="68" t="str">
        <f>IF(U23="","",U23*(Inflation!$B$2/BA23))</f>
        <v/>
      </c>
      <c r="BC23" s="68">
        <f>IF(V23="","",V23*(Inflation!$B$2/BA23))</f>
        <v>-48.731892198045976</v>
      </c>
      <c r="BD23" s="68">
        <f>IF(W23="","",W23*(Inflation!$B$2/BA23))</f>
        <v>-189.88114409779581</v>
      </c>
      <c r="BE23" s="68" t="str">
        <f>IF(X23="","",VLOOKUP(X23,Inflation!$A$2:'Inflation'!$B$21,2))</f>
        <v/>
      </c>
      <c r="BF23" s="68" t="str">
        <f>IF(Y23="","",Y23*(Inflation!$B$2/BE23))</f>
        <v/>
      </c>
      <c r="BG23" s="68" t="str">
        <f>IF(Z23="","",Z23*(Inflation!$B$2/BE23))</f>
        <v/>
      </c>
      <c r="BH23" s="68" t="str">
        <f>IF(AA23="","",AA23*(Inflation!$B$2/BE23))</f>
        <v/>
      </c>
      <c r="BI23" s="68" t="str">
        <f>IF(AB23="","",VLOOKUP(AB23,Inflation!$A$2:'Inflation'!$B$21,2))</f>
        <v/>
      </c>
      <c r="BJ23" s="68" t="str">
        <f>IF(AC23="","",AC23*(Inflation!$B$2/BI23))</f>
        <v/>
      </c>
      <c r="BK23" s="68" t="str">
        <f>IF(AD23="","",AD23*(Inflation!$B$2/BI23))</f>
        <v/>
      </c>
      <c r="BL23" s="68" t="str">
        <f>IF(AE23="","",AE23*(Inflation!$B$2/BI23))</f>
        <v/>
      </c>
      <c r="BM23" s="68" t="str">
        <f>IF(AF23="","",VLOOKUP(AF23,Inflation!$A$2:'Inflation'!$B$21,2))</f>
        <v/>
      </c>
      <c r="BN23" s="68" t="str">
        <f>IF(AG23="","",AG23*(Inflation!$B$2/BM23))</f>
        <v/>
      </c>
      <c r="BO23" s="68" t="str">
        <f>IF(AH23="","",AH23*(Inflation!$B$2/BM23))</f>
        <v/>
      </c>
      <c r="BP23" s="68" t="str">
        <f>IF(AI23="","",AI23*(Inflation!$B$2/BM23))</f>
        <v/>
      </c>
      <c r="BQ23" s="68" t="str">
        <f>IF(AJ23="","",VLOOKUP(AJ23,Inflation!$A$2:'Inflation'!$B$21,2))</f>
        <v/>
      </c>
      <c r="BR23" s="68" t="str">
        <f>IF(AK23="","",AK23*(Inflation!$B$2/BQ23))</f>
        <v/>
      </c>
      <c r="BS23" s="68" t="str">
        <f>IF(AL23="","",AL23*(Inflation!$B$2/BQ23))</f>
        <v/>
      </c>
      <c r="BT23" s="68" t="str">
        <f>IF(AM23="","",AM23*(Inflation!$B$2/BQ23))</f>
        <v/>
      </c>
      <c r="BU23" s="46"/>
      <c r="BV23" s="68" t="str">
        <f>IF(AP23="","",AP23*(Inflation!$B$18/Inflation!$B$2))</f>
        <v/>
      </c>
      <c r="BW23" s="68" t="str">
        <f>IF(AQ23="","",AQ23*(Inflation!$B$18/Inflation!$B$2))</f>
        <v/>
      </c>
      <c r="BX23" s="68" t="str">
        <f>IF(AR23="","",AR23*(Inflation!$B$18/Inflation!$B$2))</f>
        <v/>
      </c>
      <c r="BY23" s="68" t="str">
        <f>IF(AS23="","",AS23*(Inflation!$B$18/Inflation!$B$2))</f>
        <v/>
      </c>
      <c r="BZ23" s="68" t="str">
        <f>IF(AT23="","",AT23*(Inflation!$B$18/Inflation!$B$2))</f>
        <v/>
      </c>
      <c r="CA23" s="68" t="str">
        <f>IF(AU23="","",AU23*(Inflation!$B$18/Inflation!$B$2))</f>
        <v/>
      </c>
      <c r="CB23" s="68" t="str">
        <f>IF(AV23="","",AV23*(Inflation!$B$18/Inflation!$B$2))</f>
        <v/>
      </c>
      <c r="CC23" s="68">
        <f>IF(AW23="","",AW23*(Inflation!$B$18/Inflation!$B$2))</f>
        <v>143.31960621631782</v>
      </c>
      <c r="CD23" s="68" t="str">
        <f>IF(AX23="","",AX23*(Inflation!$B$18/Inflation!$B$2))</f>
        <v/>
      </c>
      <c r="CE23" s="68">
        <f>IF(AY23="","",AY23*(Inflation!$B$18/Inflation!$B$2))</f>
        <v>-146.63441921933259</v>
      </c>
      <c r="CF23" s="68">
        <f>IF(AZ23="","",AZ23*(Inflation!$B$18/Inflation!$B$2))</f>
        <v>-296.63154575919191</v>
      </c>
      <c r="CG23" s="68">
        <f>IF(BA23="","",BA23*(Inflation!$B$18/Inflation!$B$2))</f>
        <v>143.31960621631782</v>
      </c>
      <c r="CH23" s="68" t="str">
        <f>IF(BB23="","",BB23*(Inflation!$B$18/Inflation!$B$2))</f>
        <v/>
      </c>
      <c r="CI23" s="68">
        <f>IF(BC23="","",BC23*(Inflation!$B$18/Inflation!$B$2))</f>
        <v>-65.929443526690889</v>
      </c>
      <c r="CJ23" s="68">
        <f>IF(BD23="","",BD23*(Inflation!$B$18/Inflation!$B$2))</f>
        <v>-256.89045924387591</v>
      </c>
      <c r="CK23" s="68" t="str">
        <f>IF(BE23="","",BE23*(Inflation!$B$18/Inflation!$B$2))</f>
        <v/>
      </c>
      <c r="CL23" s="68" t="str">
        <f>IF(BF23="","",BF23*(Inflation!$B$18/Inflation!$B$2))</f>
        <v/>
      </c>
      <c r="CM23" s="68" t="str">
        <f>IF(BG23="","",BG23*(Inflation!$B$18/Inflation!$B$2))</f>
        <v/>
      </c>
      <c r="CN23" s="68" t="str">
        <f>IF(BH23="","",BH23*(Inflation!$B$18/Inflation!$B$2))</f>
        <v/>
      </c>
      <c r="CO23" s="68" t="str">
        <f>IF(BI23="","",BI23*(Inflation!$B$18/Inflation!$B$2))</f>
        <v/>
      </c>
      <c r="CP23" s="68" t="str">
        <f>IF(BJ23="","",BJ23*(Inflation!$B$18/Inflation!$B$2))</f>
        <v/>
      </c>
      <c r="CQ23" s="68" t="str">
        <f>IF(BK23="","",BK23*(Inflation!$B$18/Inflation!$B$2))</f>
        <v/>
      </c>
      <c r="CR23" s="68" t="str">
        <f>IF(BL23="","",BL23*(Inflation!$B$18/Inflation!$B$2))</f>
        <v/>
      </c>
      <c r="CS23" s="68" t="str">
        <f>IF(BM23="","",BM23*(Inflation!$B$18/Inflation!$B$2))</f>
        <v/>
      </c>
      <c r="CT23" s="68" t="str">
        <f>IF(BN23="","",BN23*(Inflation!$B$18/Inflation!$B$2))</f>
        <v/>
      </c>
      <c r="CU23" s="68" t="str">
        <f>IF(BO23="","",BO23*(Inflation!$B$18/Inflation!$B$2))</f>
        <v/>
      </c>
      <c r="CV23" s="68" t="str">
        <f>IF(BP23="","",BP23*(Inflation!$B$18/Inflation!$B$2))</f>
        <v/>
      </c>
      <c r="CW23" s="68" t="str">
        <f>IF(BQ23="","",BQ23*(Inflation!$B$18/Inflation!$B$2))</f>
        <v/>
      </c>
      <c r="CX23" s="68" t="str">
        <f>IF(BR23="","",BR23*(Inflation!$B$18/Inflation!$B$2))</f>
        <v/>
      </c>
      <c r="CY23" s="68" t="str">
        <f>IF(BS23="","",BS23*(Inflation!$B$18/Inflation!$B$2))</f>
        <v/>
      </c>
      <c r="CZ23" s="68" t="str">
        <f>IF(BT23="","",BT23*(Inflation!$B$18/Inflation!$B$2))</f>
        <v/>
      </c>
    </row>
    <row r="24" spans="1:104" s="17" customFormat="1" ht="52" x14ac:dyDescent="0.25">
      <c r="A24" s="7" t="s">
        <v>168</v>
      </c>
      <c r="B24" s="7" t="s">
        <v>169</v>
      </c>
      <c r="C24" s="7" t="s">
        <v>145</v>
      </c>
      <c r="D24" s="7" t="s">
        <v>200</v>
      </c>
      <c r="E24" s="7"/>
      <c r="F24" s="71" t="s">
        <v>265</v>
      </c>
      <c r="G24" s="71" t="s">
        <v>282</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47"/>
      <c r="AO24" s="68" t="str">
        <f>IF(H24="","",VLOOKUP(H24,Inflation!$A$2:'Inflation'!$B$21,2))</f>
        <v/>
      </c>
      <c r="AP24" s="68" t="str">
        <f>IF(I24="","",I24*(Inflation!$B$2/AO24))</f>
        <v/>
      </c>
      <c r="AQ24" s="68" t="str">
        <f>IF(J24="","",J24*(Inflation!$B$2/AO24))</f>
        <v/>
      </c>
      <c r="AR24" s="68" t="str">
        <f>IF(K24="","",K24*(Inflation!$B$2/AO24))</f>
        <v/>
      </c>
      <c r="AS24" s="68" t="str">
        <f>IF(L24="","",VLOOKUP(L24,Inflation!$A$2:'Inflation'!$B$21,2))</f>
        <v/>
      </c>
      <c r="AT24" s="68" t="str">
        <f>IF(M24="","",M24*(Inflation!$B$2/AS24))</f>
        <v/>
      </c>
      <c r="AU24" s="68" t="str">
        <f>IF(N24="","",N24*(Inflation!$B$2/AS24))</f>
        <v/>
      </c>
      <c r="AV24" s="68" t="str">
        <f>IF(O24="","",O24*(Inflation!$B$2/AS24))</f>
        <v/>
      </c>
      <c r="AW24" s="68" t="str">
        <f>IF(P24="","",VLOOKUP(P24,Inflation!$A$2:'Inflation'!$B$21,2))</f>
        <v/>
      </c>
      <c r="AX24" s="68" t="str">
        <f>IF(Q24="","",Q24*(Inflation!$B$2/AW24))</f>
        <v/>
      </c>
      <c r="AY24" s="68" t="str">
        <f>IF(R24="","",R24*(Inflation!$B$2/AW24))</f>
        <v/>
      </c>
      <c r="AZ24" s="68" t="str">
        <f>IF(S24="","",S24*(Inflation!$B$2/AW24))</f>
        <v/>
      </c>
      <c r="BA24" s="68" t="str">
        <f>IF(T24="","",VLOOKUP(T24,Inflation!$A$2:'Inflation'!$B$21,2))</f>
        <v/>
      </c>
      <c r="BB24" s="68" t="str">
        <f>IF(U24="","",U24*(Inflation!$B$2/BA24))</f>
        <v/>
      </c>
      <c r="BC24" s="68" t="str">
        <f>IF(V24="","",V24*(Inflation!$B$2/BA24))</f>
        <v/>
      </c>
      <c r="BD24" s="68" t="str">
        <f>IF(W24="","",W24*(Inflation!$B$2/BA24))</f>
        <v/>
      </c>
      <c r="BE24" s="68" t="str">
        <f>IF(X24="","",VLOOKUP(X24,Inflation!$A$2:'Inflation'!$B$21,2))</f>
        <v/>
      </c>
      <c r="BF24" s="68" t="str">
        <f>IF(Y24="","",Y24*(Inflation!$B$2/BE24))</f>
        <v/>
      </c>
      <c r="BG24" s="68" t="str">
        <f>IF(Z24="","",Z24*(Inflation!$B$2/BE24))</f>
        <v/>
      </c>
      <c r="BH24" s="68" t="str">
        <f>IF(AA24="","",AA24*(Inflation!$B$2/BE24))</f>
        <v/>
      </c>
      <c r="BI24" s="68" t="str">
        <f>IF(AB24="","",VLOOKUP(AB24,Inflation!$A$2:'Inflation'!$B$21,2))</f>
        <v/>
      </c>
      <c r="BJ24" s="68" t="str">
        <f>IF(AC24="","",AC24*(Inflation!$B$2/BI24))</f>
        <v/>
      </c>
      <c r="BK24" s="68" t="str">
        <f>IF(AD24="","",AD24*(Inflation!$B$2/BI24))</f>
        <v/>
      </c>
      <c r="BL24" s="68" t="str">
        <f>IF(AE24="","",AE24*(Inflation!$B$2/BI24))</f>
        <v/>
      </c>
      <c r="BM24" s="68" t="str">
        <f>IF(AF24="","",VLOOKUP(AF24,Inflation!$A$2:'Inflation'!$B$21,2))</f>
        <v/>
      </c>
      <c r="BN24" s="68" t="str">
        <f>IF(AG24="","",AG24*(Inflation!$B$2/BM24))</f>
        <v/>
      </c>
      <c r="BO24" s="68" t="str">
        <f>IF(AH24="","",AH24*(Inflation!$B$2/BM24))</f>
        <v/>
      </c>
      <c r="BP24" s="68" t="str">
        <f>IF(AI24="","",AI24*(Inflation!$B$2/BM24))</f>
        <v/>
      </c>
      <c r="BQ24" s="68" t="str">
        <f>IF(AJ24="","",VLOOKUP(AJ24,Inflation!$A$2:'Inflation'!$B$21,2))</f>
        <v/>
      </c>
      <c r="BR24" s="68" t="str">
        <f>IF(AK24="","",AK24*(Inflation!$B$2/BQ24))</f>
        <v/>
      </c>
      <c r="BS24" s="68" t="str">
        <f>IF(AL24="","",AL24*(Inflation!$B$2/BQ24))</f>
        <v/>
      </c>
      <c r="BT24" s="68" t="str">
        <f>IF(AM24="","",AM24*(Inflation!$B$2/BQ24))</f>
        <v/>
      </c>
      <c r="BU24" s="46"/>
      <c r="BV24" s="68" t="str">
        <f>IF(AP24="","",AP24*(Inflation!$B$18/Inflation!$B$2))</f>
        <v/>
      </c>
      <c r="BW24" s="68" t="str">
        <f>IF(AQ24="","",AQ24*(Inflation!$B$18/Inflation!$B$2))</f>
        <v/>
      </c>
      <c r="BX24" s="68" t="str">
        <f>IF(AR24="","",AR24*(Inflation!$B$18/Inflation!$B$2))</f>
        <v/>
      </c>
      <c r="BY24" s="68" t="str">
        <f>IF(AS24="","",AS24*(Inflation!$B$18/Inflation!$B$2))</f>
        <v/>
      </c>
      <c r="BZ24" s="68" t="str">
        <f>IF(AT24="","",AT24*(Inflation!$B$18/Inflation!$B$2))</f>
        <v/>
      </c>
      <c r="CA24" s="68" t="str">
        <f>IF(AU24="","",AU24*(Inflation!$B$18/Inflation!$B$2))</f>
        <v/>
      </c>
      <c r="CB24" s="68" t="str">
        <f>IF(AV24="","",AV24*(Inflation!$B$18/Inflation!$B$2))</f>
        <v/>
      </c>
      <c r="CC24" s="68" t="str">
        <f>IF(AW24="","",AW24*(Inflation!$B$18/Inflation!$B$2))</f>
        <v/>
      </c>
      <c r="CD24" s="68" t="str">
        <f>IF(AX24="","",AX24*(Inflation!$B$18/Inflation!$B$2))</f>
        <v/>
      </c>
      <c r="CE24" s="68" t="str">
        <f>IF(AY24="","",AY24*(Inflation!$B$18/Inflation!$B$2))</f>
        <v/>
      </c>
      <c r="CF24" s="68" t="str">
        <f>IF(AZ24="","",AZ24*(Inflation!$B$18/Inflation!$B$2))</f>
        <v/>
      </c>
      <c r="CG24" s="68" t="str">
        <f>IF(BA24="","",BA24*(Inflation!$B$18/Inflation!$B$2))</f>
        <v/>
      </c>
      <c r="CH24" s="68" t="str">
        <f>IF(BB24="","",BB24*(Inflation!$B$18/Inflation!$B$2))</f>
        <v/>
      </c>
      <c r="CI24" s="68" t="str">
        <f>IF(BC24="","",BC24*(Inflation!$B$18/Inflation!$B$2))</f>
        <v/>
      </c>
      <c r="CJ24" s="68" t="str">
        <f>IF(BD24="","",BD24*(Inflation!$B$18/Inflation!$B$2))</f>
        <v/>
      </c>
      <c r="CK24" s="68" t="str">
        <f>IF(BE24="","",BE24*(Inflation!$B$18/Inflation!$B$2))</f>
        <v/>
      </c>
      <c r="CL24" s="68" t="str">
        <f>IF(BF24="","",BF24*(Inflation!$B$18/Inflation!$B$2))</f>
        <v/>
      </c>
      <c r="CM24" s="68" t="str">
        <f>IF(BG24="","",BG24*(Inflation!$B$18/Inflation!$B$2))</f>
        <v/>
      </c>
      <c r="CN24" s="68" t="str">
        <f>IF(BH24="","",BH24*(Inflation!$B$18/Inflation!$B$2))</f>
        <v/>
      </c>
      <c r="CO24" s="68" t="str">
        <f>IF(BI24="","",BI24*(Inflation!$B$18/Inflation!$B$2))</f>
        <v/>
      </c>
      <c r="CP24" s="68" t="str">
        <f>IF(BJ24="","",BJ24*(Inflation!$B$18/Inflation!$B$2))</f>
        <v/>
      </c>
      <c r="CQ24" s="68" t="str">
        <f>IF(BK24="","",BK24*(Inflation!$B$18/Inflation!$B$2))</f>
        <v/>
      </c>
      <c r="CR24" s="68" t="str">
        <f>IF(BL24="","",BL24*(Inflation!$B$18/Inflation!$B$2))</f>
        <v/>
      </c>
      <c r="CS24" s="68" t="str">
        <f>IF(BM24="","",BM24*(Inflation!$B$18/Inflation!$B$2))</f>
        <v/>
      </c>
      <c r="CT24" s="68" t="str">
        <f>IF(BN24="","",BN24*(Inflation!$B$18/Inflation!$B$2))</f>
        <v/>
      </c>
      <c r="CU24" s="68" t="str">
        <f>IF(BO24="","",BO24*(Inflation!$B$18/Inflation!$B$2))</f>
        <v/>
      </c>
      <c r="CV24" s="68" t="str">
        <f>IF(BP24="","",BP24*(Inflation!$B$18/Inflation!$B$2))</f>
        <v/>
      </c>
      <c r="CW24" s="68" t="str">
        <f>IF(BQ24="","",BQ24*(Inflation!$B$18/Inflation!$B$2))</f>
        <v/>
      </c>
      <c r="CX24" s="68" t="str">
        <f>IF(BR24="","",BR24*(Inflation!$B$18/Inflation!$B$2))</f>
        <v/>
      </c>
      <c r="CY24" s="68" t="str">
        <f>IF(BS24="","",BS24*(Inflation!$B$18/Inflation!$B$2))</f>
        <v/>
      </c>
      <c r="CZ24" s="68" t="str">
        <f>IF(BT24="","",BT24*(Inflation!$B$18/Inflation!$B$2))</f>
        <v/>
      </c>
    </row>
    <row r="25" spans="1:104" s="17" customFormat="1" ht="39" x14ac:dyDescent="0.25">
      <c r="A25" s="7" t="s">
        <v>170</v>
      </c>
      <c r="B25" s="7" t="s">
        <v>171</v>
      </c>
      <c r="C25" s="7" t="s">
        <v>146</v>
      </c>
      <c r="D25" s="7" t="s">
        <v>201</v>
      </c>
      <c r="E25" s="7" t="s">
        <v>216</v>
      </c>
      <c r="F25" s="71" t="s">
        <v>267</v>
      </c>
      <c r="G25" s="71" t="s">
        <v>301</v>
      </c>
      <c r="H25" s="11"/>
      <c r="I25" s="11"/>
      <c r="J25" s="11"/>
      <c r="K25" s="11"/>
      <c r="L25" s="11"/>
      <c r="M25" s="11"/>
      <c r="N25" s="11"/>
      <c r="O25" s="11"/>
      <c r="P25" s="69">
        <v>2018</v>
      </c>
      <c r="Q25" s="55"/>
      <c r="R25" s="11"/>
      <c r="S25" s="11"/>
      <c r="T25" s="69">
        <v>2019</v>
      </c>
      <c r="U25" s="55"/>
      <c r="V25" s="11"/>
      <c r="W25" s="11"/>
      <c r="X25" s="69">
        <v>2018</v>
      </c>
      <c r="Y25" s="55">
        <v>1740</v>
      </c>
      <c r="Z25" s="11"/>
      <c r="AA25" s="11"/>
      <c r="AB25" s="69">
        <v>2018</v>
      </c>
      <c r="AC25" s="55">
        <v>1740</v>
      </c>
      <c r="AD25" s="11"/>
      <c r="AE25" s="11"/>
      <c r="AF25" s="69">
        <v>2018</v>
      </c>
      <c r="AG25" s="55">
        <v>60</v>
      </c>
      <c r="AH25" s="11"/>
      <c r="AI25" s="11"/>
      <c r="AJ25" s="69">
        <v>2018</v>
      </c>
      <c r="AK25" s="55">
        <v>60</v>
      </c>
      <c r="AL25" s="11"/>
      <c r="AM25" s="11"/>
      <c r="AN25" s="47"/>
      <c r="AO25" s="68" t="str">
        <f>IF(H25="","",VLOOKUP(H25,Inflation!$A$2:'Inflation'!$B$21,2))</f>
        <v/>
      </c>
      <c r="AP25" s="68" t="str">
        <f>IF(I25="","",I25*(Inflation!$B$2/AO25))</f>
        <v/>
      </c>
      <c r="AQ25" s="68" t="str">
        <f>IF(J25="","",J25*(Inflation!$B$2/AO25))</f>
        <v/>
      </c>
      <c r="AR25" s="68" t="str">
        <f>IF(K25="","",K25*(Inflation!$B$2/AO25))</f>
        <v/>
      </c>
      <c r="AS25" s="68" t="str">
        <f>IF(L25="","",VLOOKUP(L25,Inflation!$A$2:'Inflation'!$B$21,2))</f>
        <v/>
      </c>
      <c r="AT25" s="68" t="str">
        <f>IF(M25="","",M25*(Inflation!$B$2/AS25))</f>
        <v/>
      </c>
      <c r="AU25" s="68" t="str">
        <f>IF(N25="","",N25*(Inflation!$B$2/AS25))</f>
        <v/>
      </c>
      <c r="AV25" s="68" t="str">
        <f>IF(O25="","",O25*(Inflation!$B$2/AS25))</f>
        <v/>
      </c>
      <c r="AW25" s="68">
        <f>IF(P25="","",VLOOKUP(P25,Inflation!$A$2:'Inflation'!$B$21,2))</f>
        <v>109.9992514655213</v>
      </c>
      <c r="AX25" s="68" t="str">
        <f>IF(Q25="","",Q25*(Inflation!$B$2/AW25))</f>
        <v/>
      </c>
      <c r="AY25" s="68" t="str">
        <f>IF(R25="","",R25*(Inflation!$B$2/AW25))</f>
        <v/>
      </c>
      <c r="AZ25" s="68" t="str">
        <f>IF(S25="","",S25*(Inflation!$B$2/AW25))</f>
        <v/>
      </c>
      <c r="BA25" s="68">
        <f>IF(T25="","",VLOOKUP(T25,Inflation!$A$2:'Inflation'!$B$21,2))</f>
        <v>112.08948125926364</v>
      </c>
      <c r="BB25" s="68" t="str">
        <f>IF(U25="","",U25*(Inflation!$B$2/BA25))</f>
        <v/>
      </c>
      <c r="BC25" s="68" t="str">
        <f>IF(V25="","",V25*(Inflation!$B$2/BA25))</f>
        <v/>
      </c>
      <c r="BD25" s="68" t="str">
        <f>IF(W25="","",W25*(Inflation!$B$2/BA25))</f>
        <v/>
      </c>
      <c r="BE25" s="68">
        <f>IF(X25="","",VLOOKUP(X25,Inflation!$A$2:'Inflation'!$B$21,2))</f>
        <v>109.9992514655213</v>
      </c>
      <c r="BF25" s="68">
        <f>IF(Y25="","",Y25*(Inflation!$B$2/BE25))</f>
        <v>1262.1413159662909</v>
      </c>
      <c r="BG25" s="68" t="str">
        <f>IF(Z25="","",Z25*(Inflation!$B$2/BE25))</f>
        <v/>
      </c>
      <c r="BH25" s="68" t="str">
        <f>IF(AA25="","",AA25*(Inflation!$B$2/BE25))</f>
        <v/>
      </c>
      <c r="BI25" s="68">
        <f>IF(AB25="","",VLOOKUP(AB25,Inflation!$A$2:'Inflation'!$B$21,2))</f>
        <v>109.9992514655213</v>
      </c>
      <c r="BJ25" s="68">
        <f>IF(AC25="","",AC25*(Inflation!$B$2/BI25))</f>
        <v>1262.1413159662909</v>
      </c>
      <c r="BK25" s="68" t="str">
        <f>IF(AD25="","",AD25*(Inflation!$B$2/BI25))</f>
        <v/>
      </c>
      <c r="BL25" s="68" t="str">
        <f>IF(AE25="","",AE25*(Inflation!$B$2/BI25))</f>
        <v/>
      </c>
      <c r="BM25" s="68">
        <f>IF(AF25="","",VLOOKUP(AF25,Inflation!$A$2:'Inflation'!$B$21,2))</f>
        <v>109.9992514655213</v>
      </c>
      <c r="BN25" s="68">
        <f>IF(AG25="","",AG25*(Inflation!$B$2/BM25))</f>
        <v>43.522114343665208</v>
      </c>
      <c r="BO25" s="68" t="str">
        <f>IF(AH25="","",AH25*(Inflation!$B$2/BM25))</f>
        <v/>
      </c>
      <c r="BP25" s="68" t="str">
        <f>IF(AI25="","",AI25*(Inflation!$B$2/BM25))</f>
        <v/>
      </c>
      <c r="BQ25" s="68">
        <f>IF(AJ25="","",VLOOKUP(AJ25,Inflation!$A$2:'Inflation'!$B$21,2))</f>
        <v>109.9992514655213</v>
      </c>
      <c r="BR25" s="68">
        <f>IF(AK25="","",AK25*(Inflation!$B$2/BQ25))</f>
        <v>43.522114343665208</v>
      </c>
      <c r="BS25" s="68" t="str">
        <f>IF(AL25="","",AL25*(Inflation!$B$2/BQ25))</f>
        <v/>
      </c>
      <c r="BT25" s="68" t="str">
        <f>IF(AM25="","",AM25*(Inflation!$B$2/BQ25))</f>
        <v/>
      </c>
      <c r="BU25" s="46"/>
      <c r="BV25" s="68" t="str">
        <f>IF(AP25="","",AP25*(Inflation!$B$18/Inflation!$B$2))</f>
        <v/>
      </c>
      <c r="BW25" s="68" t="str">
        <f>IF(AQ25="","",AQ25*(Inflation!$B$18/Inflation!$B$2))</f>
        <v/>
      </c>
      <c r="BX25" s="68" t="str">
        <f>IF(AR25="","",AR25*(Inflation!$B$18/Inflation!$B$2))</f>
        <v/>
      </c>
      <c r="BY25" s="68" t="str">
        <f>IF(AS25="","",AS25*(Inflation!$B$18/Inflation!$B$2))</f>
        <v/>
      </c>
      <c r="BZ25" s="68" t="str">
        <f>IF(AT25="","",AT25*(Inflation!$B$18/Inflation!$B$2))</f>
        <v/>
      </c>
      <c r="CA25" s="68" t="str">
        <f>IF(AU25="","",AU25*(Inflation!$B$18/Inflation!$B$2))</f>
        <v/>
      </c>
      <c r="CB25" s="68" t="str">
        <f>IF(AV25="","",AV25*(Inflation!$B$18/Inflation!$B$2))</f>
        <v/>
      </c>
      <c r="CC25" s="68">
        <f>IF(AW25="","",AW25*(Inflation!$B$18/Inflation!$B$2))</f>
        <v>148.8181375761385</v>
      </c>
      <c r="CD25" s="68" t="str">
        <f>IF(AX25="","",AX25*(Inflation!$B$18/Inflation!$B$2))</f>
        <v/>
      </c>
      <c r="CE25" s="68" t="str">
        <f>IF(AY25="","",AY25*(Inflation!$B$18/Inflation!$B$2))</f>
        <v/>
      </c>
      <c r="CF25" s="68" t="str">
        <f>IF(AZ25="","",AZ25*(Inflation!$B$18/Inflation!$B$2))</f>
        <v/>
      </c>
      <c r="CG25" s="68">
        <f>IF(BA25="","",BA25*(Inflation!$B$18/Inflation!$B$2))</f>
        <v>151.64601231952611</v>
      </c>
      <c r="CH25" s="68" t="str">
        <f>IF(BB25="","",BB25*(Inflation!$B$18/Inflation!$B$2))</f>
        <v/>
      </c>
      <c r="CI25" s="68" t="str">
        <f>IF(BC25="","",BC25*(Inflation!$B$18/Inflation!$B$2))</f>
        <v/>
      </c>
      <c r="CJ25" s="68" t="str">
        <f>IF(BD25="","",BD25*(Inflation!$B$18/Inflation!$B$2))</f>
        <v/>
      </c>
      <c r="CK25" s="68">
        <f>IF(BE25="","",BE25*(Inflation!$B$18/Inflation!$B$2))</f>
        <v>148.8181375761385</v>
      </c>
      <c r="CL25" s="68">
        <f>IF(BF25="","",BF25*(Inflation!$B$18/Inflation!$B$2))</f>
        <v>1707.5527105643457</v>
      </c>
      <c r="CM25" s="68" t="str">
        <f>IF(BG25="","",BG25*(Inflation!$B$18/Inflation!$B$2))</f>
        <v/>
      </c>
      <c r="CN25" s="68" t="str">
        <f>IF(BH25="","",BH25*(Inflation!$B$18/Inflation!$B$2))</f>
        <v/>
      </c>
      <c r="CO25" s="68">
        <f>IF(BI25="","",BI25*(Inflation!$B$18/Inflation!$B$2))</f>
        <v>148.8181375761385</v>
      </c>
      <c r="CP25" s="68">
        <f>IF(BJ25="","",BJ25*(Inflation!$B$18/Inflation!$B$2))</f>
        <v>1707.5527105643457</v>
      </c>
      <c r="CQ25" s="68" t="str">
        <f>IF(BK25="","",BK25*(Inflation!$B$18/Inflation!$B$2))</f>
        <v/>
      </c>
      <c r="CR25" s="68" t="str">
        <f>IF(BL25="","",BL25*(Inflation!$B$18/Inflation!$B$2))</f>
        <v/>
      </c>
      <c r="CS25" s="68">
        <f>IF(BM25="","",BM25*(Inflation!$B$18/Inflation!$B$2))</f>
        <v>148.8181375761385</v>
      </c>
      <c r="CT25" s="68">
        <f>IF(BN25="","",BN25*(Inflation!$B$18/Inflation!$B$2))</f>
        <v>58.881127950494687</v>
      </c>
      <c r="CU25" s="68" t="str">
        <f>IF(BO25="","",BO25*(Inflation!$B$18/Inflation!$B$2))</f>
        <v/>
      </c>
      <c r="CV25" s="68" t="str">
        <f>IF(BP25="","",BP25*(Inflation!$B$18/Inflation!$B$2))</f>
        <v/>
      </c>
      <c r="CW25" s="68">
        <f>IF(BQ25="","",BQ25*(Inflation!$B$18/Inflation!$B$2))</f>
        <v>148.8181375761385</v>
      </c>
      <c r="CX25" s="68">
        <f>IF(BR25="","",BR25*(Inflation!$B$18/Inflation!$B$2))</f>
        <v>58.881127950494687</v>
      </c>
      <c r="CY25" s="68" t="str">
        <f>IF(BS25="","",BS25*(Inflation!$B$18/Inflation!$B$2))</f>
        <v/>
      </c>
      <c r="CZ25" s="68" t="str">
        <f>IF(BT25="","",BT25*(Inflation!$B$18/Inflation!$B$2))</f>
        <v/>
      </c>
    </row>
    <row r="26" spans="1:104" s="17" customFormat="1" ht="65" x14ac:dyDescent="0.25">
      <c r="A26" s="7" t="s">
        <v>170</v>
      </c>
      <c r="B26" s="7" t="s">
        <v>171</v>
      </c>
      <c r="C26" s="7" t="s">
        <v>147</v>
      </c>
      <c r="D26" s="7" t="s">
        <v>202</v>
      </c>
      <c r="E26" s="7" t="s">
        <v>217</v>
      </c>
      <c r="F26" s="71" t="s">
        <v>275</v>
      </c>
      <c r="G26" s="71" t="s">
        <v>302</v>
      </c>
      <c r="H26" s="11"/>
      <c r="I26" s="11"/>
      <c r="J26" s="11"/>
      <c r="K26" s="11"/>
      <c r="L26" s="11"/>
      <c r="M26" s="11"/>
      <c r="N26" s="11"/>
      <c r="O26" s="11"/>
      <c r="P26" s="11"/>
      <c r="Q26" s="11"/>
      <c r="R26" s="11"/>
      <c r="S26" s="11"/>
      <c r="T26" s="11"/>
      <c r="U26" s="11"/>
      <c r="V26" s="11"/>
      <c r="W26" s="11"/>
      <c r="X26" s="69">
        <v>2020</v>
      </c>
      <c r="Y26" s="55">
        <v>742.8</v>
      </c>
      <c r="Z26" s="55">
        <v>212.5</v>
      </c>
      <c r="AA26" s="55">
        <v>1292.9000000000001</v>
      </c>
      <c r="AB26" s="69">
        <v>2020</v>
      </c>
      <c r="AC26" s="55">
        <v>742.8</v>
      </c>
      <c r="AD26" s="55">
        <v>212.5</v>
      </c>
      <c r="AE26" s="55">
        <v>1292.9000000000001</v>
      </c>
      <c r="AF26" s="11"/>
      <c r="AG26" s="11"/>
      <c r="AH26" s="11"/>
      <c r="AI26" s="11"/>
      <c r="AJ26" s="11"/>
      <c r="AK26" s="11"/>
      <c r="AL26" s="11"/>
      <c r="AM26" s="11"/>
      <c r="AN26" s="47"/>
      <c r="AO26" s="68" t="str">
        <f>IF(H26="","",VLOOKUP(H26,Inflation!$A$2:'Inflation'!$B$21,2))</f>
        <v/>
      </c>
      <c r="AP26" s="68" t="str">
        <f>IF(I26="","",I26*(Inflation!$B$2/AO26))</f>
        <v/>
      </c>
      <c r="AQ26" s="68" t="str">
        <f>IF(J26="","",J26*(Inflation!$B$2/AO26))</f>
        <v/>
      </c>
      <c r="AR26" s="68" t="str">
        <f>IF(K26="","",K26*(Inflation!$B$2/AO26))</f>
        <v/>
      </c>
      <c r="AS26" s="68" t="str">
        <f>IF(L26="","",VLOOKUP(L26,Inflation!$A$2:'Inflation'!$B$21,2))</f>
        <v/>
      </c>
      <c r="AT26" s="68" t="str">
        <f>IF(M26="","",M26*(Inflation!$B$2/AS26))</f>
        <v/>
      </c>
      <c r="AU26" s="68" t="str">
        <f>IF(N26="","",N26*(Inflation!$B$2/AS26))</f>
        <v/>
      </c>
      <c r="AV26" s="68" t="str">
        <f>IF(O26="","",O26*(Inflation!$B$2/AS26))</f>
        <v/>
      </c>
      <c r="AW26" s="68" t="str">
        <f>IF(P26="","",VLOOKUP(P26,Inflation!$A$2:'Inflation'!$B$21,2))</f>
        <v/>
      </c>
      <c r="AX26" s="68" t="str">
        <f>IF(Q26="","",Q26*(Inflation!$B$2/AW26))</f>
        <v/>
      </c>
      <c r="AY26" s="68" t="str">
        <f>IF(R26="","",R26*(Inflation!$B$2/AW26))</f>
        <v/>
      </c>
      <c r="AZ26" s="68" t="str">
        <f>IF(S26="","",S26*(Inflation!$B$2/AW26))</f>
        <v/>
      </c>
      <c r="BA26" s="68" t="str">
        <f>IF(T26="","",VLOOKUP(T26,Inflation!$A$2:'Inflation'!$B$21,2))</f>
        <v/>
      </c>
      <c r="BB26" s="68" t="str">
        <f>IF(U26="","",U26*(Inflation!$B$2/BA26))</f>
        <v/>
      </c>
      <c r="BC26" s="68" t="str">
        <f>IF(V26="","",V26*(Inflation!$B$2/BA26))</f>
        <v/>
      </c>
      <c r="BD26" s="68" t="str">
        <f>IF(W26="","",W26*(Inflation!$B$2/BA26))</f>
        <v/>
      </c>
      <c r="BE26" s="68">
        <f>IF(X26="","",VLOOKUP(X26,Inflation!$A$2:'Inflation'!$B$21,2))</f>
        <v>114.21943005593043</v>
      </c>
      <c r="BF26" s="68">
        <f>IF(Y26="","",Y26*(Inflation!$B$2/BE26))</f>
        <v>518.89605797348065</v>
      </c>
      <c r="BG26" s="68">
        <f>IF(Z26="","",Z26*(Inflation!$B$2/BE26))</f>
        <v>148.4456277858975</v>
      </c>
      <c r="BH26" s="68">
        <f>IF(AA26="","",AA26*(Inflation!$B$2/BE26))</f>
        <v>903.17812783240879</v>
      </c>
      <c r="BI26" s="68">
        <f>IF(AB26="","",VLOOKUP(AB26,Inflation!$A$2:'Inflation'!$B$21,2))</f>
        <v>114.21943005593043</v>
      </c>
      <c r="BJ26" s="68">
        <f>IF(AC26="","",AC26*(Inflation!$B$2/BI26))</f>
        <v>518.89605797348065</v>
      </c>
      <c r="BK26" s="68">
        <f>IF(AD26="","",AD26*(Inflation!$B$2/BI26))</f>
        <v>148.4456277858975</v>
      </c>
      <c r="BL26" s="68">
        <f>IF(AE26="","",AE26*(Inflation!$B$2/BI26))</f>
        <v>903.17812783240879</v>
      </c>
      <c r="BM26" s="68" t="str">
        <f>IF(AF26="","",VLOOKUP(AF26,Inflation!$A$2:'Inflation'!$B$21,2))</f>
        <v/>
      </c>
      <c r="BN26" s="68" t="str">
        <f>IF(AG26="","",AG26*(Inflation!$B$2/BM26))</f>
        <v/>
      </c>
      <c r="BO26" s="68" t="str">
        <f>IF(AH26="","",AH26*(Inflation!$B$2/BM26))</f>
        <v/>
      </c>
      <c r="BP26" s="68" t="str">
        <f>IF(AI26="","",AI26*(Inflation!$B$2/BM26))</f>
        <v/>
      </c>
      <c r="BQ26" s="68" t="str">
        <f>IF(AJ26="","",VLOOKUP(AJ26,Inflation!$A$2:'Inflation'!$B$21,2))</f>
        <v/>
      </c>
      <c r="BR26" s="68" t="str">
        <f>IF(AK26="","",AK26*(Inflation!$B$2/BQ26))</f>
        <v/>
      </c>
      <c r="BS26" s="68" t="str">
        <f>IF(AL26="","",AL26*(Inflation!$B$2/BQ26))</f>
        <v/>
      </c>
      <c r="BT26" s="68" t="str">
        <f>IF(AM26="","",AM26*(Inflation!$B$2/BQ26))</f>
        <v/>
      </c>
      <c r="BU26" s="46"/>
      <c r="BV26" s="68" t="str">
        <f>IF(AP26="","",AP26*(Inflation!$B$18/Inflation!$B$2))</f>
        <v/>
      </c>
      <c r="BW26" s="68" t="str">
        <f>IF(AQ26="","",AQ26*(Inflation!$B$18/Inflation!$B$2))</f>
        <v/>
      </c>
      <c r="BX26" s="68" t="str">
        <f>IF(AR26="","",AR26*(Inflation!$B$18/Inflation!$B$2))</f>
        <v/>
      </c>
      <c r="BY26" s="68" t="str">
        <f>IF(AS26="","",AS26*(Inflation!$B$18/Inflation!$B$2))</f>
        <v/>
      </c>
      <c r="BZ26" s="68" t="str">
        <f>IF(AT26="","",AT26*(Inflation!$B$18/Inflation!$B$2))</f>
        <v/>
      </c>
      <c r="CA26" s="68" t="str">
        <f>IF(AU26="","",AU26*(Inflation!$B$18/Inflation!$B$2))</f>
        <v/>
      </c>
      <c r="CB26" s="68" t="str">
        <f>IF(AV26="","",AV26*(Inflation!$B$18/Inflation!$B$2))</f>
        <v/>
      </c>
      <c r="CC26" s="68" t="str">
        <f>IF(AW26="","",AW26*(Inflation!$B$18/Inflation!$B$2))</f>
        <v/>
      </c>
      <c r="CD26" s="68" t="str">
        <f>IF(AX26="","",AX26*(Inflation!$B$18/Inflation!$B$2))</f>
        <v/>
      </c>
      <c r="CE26" s="68" t="str">
        <f>IF(AY26="","",AY26*(Inflation!$B$18/Inflation!$B$2))</f>
        <v/>
      </c>
      <c r="CF26" s="68" t="str">
        <f>IF(AZ26="","",AZ26*(Inflation!$B$18/Inflation!$B$2))</f>
        <v/>
      </c>
      <c r="CG26" s="68" t="str">
        <f>IF(BA26="","",BA26*(Inflation!$B$18/Inflation!$B$2))</f>
        <v/>
      </c>
      <c r="CH26" s="68" t="str">
        <f>IF(BB26="","",BB26*(Inflation!$B$18/Inflation!$B$2))</f>
        <v/>
      </c>
      <c r="CI26" s="68" t="str">
        <f>IF(BC26="","",BC26*(Inflation!$B$18/Inflation!$B$2))</f>
        <v/>
      </c>
      <c r="CJ26" s="68" t="str">
        <f>IF(BD26="","",BD26*(Inflation!$B$18/Inflation!$B$2))</f>
        <v/>
      </c>
      <c r="CK26" s="68">
        <f>IF(BE26="","",BE26*(Inflation!$B$18/Inflation!$B$2))</f>
        <v>154.52762295622981</v>
      </c>
      <c r="CL26" s="68">
        <f>IF(BF26="","",BF26*(Inflation!$B$18/Inflation!$B$2))</f>
        <v>702.01518568894949</v>
      </c>
      <c r="CM26" s="68">
        <f>IF(BG26="","",BG26*(Inflation!$B$18/Inflation!$B$2))</f>
        <v>200.83229262103097</v>
      </c>
      <c r="CN26" s="68">
        <f>IF(BH26="","",BH26*(Inflation!$B$18/Inflation!$B$2))</f>
        <v>1221.9109229634396</v>
      </c>
      <c r="CO26" s="68">
        <f>IF(BI26="","",BI26*(Inflation!$B$18/Inflation!$B$2))</f>
        <v>154.52762295622981</v>
      </c>
      <c r="CP26" s="68">
        <f>IF(BJ26="","",BJ26*(Inflation!$B$18/Inflation!$B$2))</f>
        <v>702.01518568894949</v>
      </c>
      <c r="CQ26" s="68">
        <f>IF(BK26="","",BK26*(Inflation!$B$18/Inflation!$B$2))</f>
        <v>200.83229262103097</v>
      </c>
      <c r="CR26" s="68">
        <f>IF(BL26="","",BL26*(Inflation!$B$18/Inflation!$B$2))</f>
        <v>1221.9109229634396</v>
      </c>
      <c r="CS26" s="68" t="str">
        <f>IF(BM26="","",BM26*(Inflation!$B$18/Inflation!$B$2))</f>
        <v/>
      </c>
      <c r="CT26" s="68" t="str">
        <f>IF(BN26="","",BN26*(Inflation!$B$18/Inflation!$B$2))</f>
        <v/>
      </c>
      <c r="CU26" s="68" t="str">
        <f>IF(BO26="","",BO26*(Inflation!$B$18/Inflation!$B$2))</f>
        <v/>
      </c>
      <c r="CV26" s="68" t="str">
        <f>IF(BP26="","",BP26*(Inflation!$B$18/Inflation!$B$2))</f>
        <v/>
      </c>
      <c r="CW26" s="68" t="str">
        <f>IF(BQ26="","",BQ26*(Inflation!$B$18/Inflation!$B$2))</f>
        <v/>
      </c>
      <c r="CX26" s="68" t="str">
        <f>IF(BR26="","",BR26*(Inflation!$B$18/Inflation!$B$2))</f>
        <v/>
      </c>
      <c r="CY26" s="68" t="str">
        <f>IF(BS26="","",BS26*(Inflation!$B$18/Inflation!$B$2))</f>
        <v/>
      </c>
      <c r="CZ26" s="68" t="str">
        <f>IF(BT26="","",BT26*(Inflation!$B$18/Inflation!$B$2))</f>
        <v/>
      </c>
    </row>
    <row r="27" spans="1:104" s="17" customFormat="1" ht="62.25" customHeight="1" x14ac:dyDescent="0.25">
      <c r="A27" s="7" t="s">
        <v>170</v>
      </c>
      <c r="B27" s="7" t="s">
        <v>171</v>
      </c>
      <c r="C27" s="7" t="s">
        <v>148</v>
      </c>
      <c r="D27" s="7" t="s">
        <v>203</v>
      </c>
      <c r="E27" s="7" t="s">
        <v>217</v>
      </c>
      <c r="F27" s="71" t="s">
        <v>274</v>
      </c>
      <c r="G27" s="71" t="s">
        <v>303</v>
      </c>
      <c r="H27" s="11"/>
      <c r="I27" s="11"/>
      <c r="J27" s="11"/>
      <c r="K27" s="11"/>
      <c r="L27" s="11"/>
      <c r="M27" s="11"/>
      <c r="N27" s="11"/>
      <c r="O27" s="11"/>
      <c r="P27" s="11"/>
      <c r="Q27" s="11"/>
      <c r="R27" s="11"/>
      <c r="S27" s="11"/>
      <c r="T27" s="11"/>
      <c r="U27" s="11"/>
      <c r="V27" s="11"/>
      <c r="W27" s="11"/>
      <c r="X27" s="69">
        <v>2018</v>
      </c>
      <c r="Y27" s="55">
        <v>5000</v>
      </c>
      <c r="Z27" s="11"/>
      <c r="AA27" s="11"/>
      <c r="AB27" s="69">
        <v>2018</v>
      </c>
      <c r="AC27" s="55">
        <v>5000</v>
      </c>
      <c r="AD27" s="11"/>
      <c r="AE27" s="11"/>
      <c r="AF27" s="11"/>
      <c r="AG27" s="11"/>
      <c r="AH27" s="11"/>
      <c r="AI27" s="11"/>
      <c r="AJ27" s="11"/>
      <c r="AK27" s="11"/>
      <c r="AL27" s="11"/>
      <c r="AM27" s="11"/>
      <c r="AN27" s="47"/>
      <c r="AO27" s="68" t="str">
        <f>IF(H27="","",VLOOKUP(H27,Inflation!$A$2:'Inflation'!$B$21,2))</f>
        <v/>
      </c>
      <c r="AP27" s="68" t="str">
        <f>IF(I27="","",I27*(Inflation!$B$2/AO27))</f>
        <v/>
      </c>
      <c r="AQ27" s="68" t="str">
        <f>IF(J27="","",J27*(Inflation!$B$2/AO27))</f>
        <v/>
      </c>
      <c r="AR27" s="68" t="str">
        <f>IF(K27="","",K27*(Inflation!$B$2/AO27))</f>
        <v/>
      </c>
      <c r="AS27" s="68" t="str">
        <f>IF(L27="","",VLOOKUP(L27,Inflation!$A$2:'Inflation'!$B$21,2))</f>
        <v/>
      </c>
      <c r="AT27" s="68" t="str">
        <f>IF(M27="","",M27*(Inflation!$B$2/AS27))</f>
        <v/>
      </c>
      <c r="AU27" s="68" t="str">
        <f>IF(N27="","",N27*(Inflation!$B$2/AS27))</f>
        <v/>
      </c>
      <c r="AV27" s="68" t="str">
        <f>IF(O27="","",O27*(Inflation!$B$2/AS27))</f>
        <v/>
      </c>
      <c r="AW27" s="68" t="str">
        <f>IF(P27="","",VLOOKUP(P27,Inflation!$A$2:'Inflation'!$B$21,2))</f>
        <v/>
      </c>
      <c r="AX27" s="68" t="str">
        <f>IF(Q27="","",Q27*(Inflation!$B$2/AW27))</f>
        <v/>
      </c>
      <c r="AY27" s="68" t="str">
        <f>IF(R27="","",R27*(Inflation!$B$2/AW27))</f>
        <v/>
      </c>
      <c r="AZ27" s="68" t="str">
        <f>IF(S27="","",S27*(Inflation!$B$2/AW27))</f>
        <v/>
      </c>
      <c r="BA27" s="68" t="str">
        <f>IF(T27="","",VLOOKUP(T27,Inflation!$A$2:'Inflation'!$B$21,2))</f>
        <v/>
      </c>
      <c r="BB27" s="68" t="str">
        <f>IF(U27="","",U27*(Inflation!$B$2/BA27))</f>
        <v/>
      </c>
      <c r="BC27" s="68" t="str">
        <f>IF(V27="","",V27*(Inflation!$B$2/BA27))</f>
        <v/>
      </c>
      <c r="BD27" s="68" t="str">
        <f>IF(W27="","",W27*(Inflation!$B$2/BA27))</f>
        <v/>
      </c>
      <c r="BE27" s="68">
        <f>IF(X27="","",VLOOKUP(X27,Inflation!$A$2:'Inflation'!$B$21,2))</f>
        <v>109.9992514655213</v>
      </c>
      <c r="BF27" s="68">
        <f>IF(Y27="","",Y27*(Inflation!$B$2/BE27))</f>
        <v>3626.8428619721003</v>
      </c>
      <c r="BG27" s="68" t="str">
        <f>IF(Z27="","",Z27*(Inflation!$B$2/BE27))</f>
        <v/>
      </c>
      <c r="BH27" s="68" t="str">
        <f>IF(AA27="","",AA27*(Inflation!$B$2/BE27))</f>
        <v/>
      </c>
      <c r="BI27" s="68">
        <f>IF(AB27="","",VLOOKUP(AB27,Inflation!$A$2:'Inflation'!$B$21,2))</f>
        <v>109.9992514655213</v>
      </c>
      <c r="BJ27" s="68">
        <f>IF(AC27="","",AC27*(Inflation!$B$2/BI27))</f>
        <v>3626.8428619721003</v>
      </c>
      <c r="BK27" s="68" t="str">
        <f>IF(AD27="","",AD27*(Inflation!$B$2/BI27))</f>
        <v/>
      </c>
      <c r="BL27" s="68" t="str">
        <f>IF(AE27="","",AE27*(Inflation!$B$2/BI27))</f>
        <v/>
      </c>
      <c r="BM27" s="68" t="str">
        <f>IF(AF27="","",VLOOKUP(AF27,Inflation!$A$2:'Inflation'!$B$21,2))</f>
        <v/>
      </c>
      <c r="BN27" s="68" t="str">
        <f>IF(AG27="","",AG27*(Inflation!$B$2/BM27))</f>
        <v/>
      </c>
      <c r="BO27" s="68" t="str">
        <f>IF(AH27="","",AH27*(Inflation!$B$2/BM27))</f>
        <v/>
      </c>
      <c r="BP27" s="68" t="str">
        <f>IF(AI27="","",AI27*(Inflation!$B$2/BM27))</f>
        <v/>
      </c>
      <c r="BQ27" s="68" t="str">
        <f>IF(AJ27="","",VLOOKUP(AJ27,Inflation!$A$2:'Inflation'!$B$21,2))</f>
        <v/>
      </c>
      <c r="BR27" s="68" t="str">
        <f>IF(AK27="","",AK27*(Inflation!$B$2/BQ27))</f>
        <v/>
      </c>
      <c r="BS27" s="68" t="str">
        <f>IF(AL27="","",AL27*(Inflation!$B$2/BQ27))</f>
        <v/>
      </c>
      <c r="BT27" s="68" t="str">
        <f>IF(AM27="","",AM27*(Inflation!$B$2/BQ27))</f>
        <v/>
      </c>
      <c r="BU27" s="46"/>
      <c r="BV27" s="68" t="str">
        <f>IF(AP27="","",AP27*(Inflation!$B$18/Inflation!$B$2))</f>
        <v/>
      </c>
      <c r="BW27" s="68" t="str">
        <f>IF(AQ27="","",AQ27*(Inflation!$B$18/Inflation!$B$2))</f>
        <v/>
      </c>
      <c r="BX27" s="68" t="str">
        <f>IF(AR27="","",AR27*(Inflation!$B$18/Inflation!$B$2))</f>
        <v/>
      </c>
      <c r="BY27" s="68" t="str">
        <f>IF(AS27="","",AS27*(Inflation!$B$18/Inflation!$B$2))</f>
        <v/>
      </c>
      <c r="BZ27" s="68" t="str">
        <f>IF(AT27="","",AT27*(Inflation!$B$18/Inflation!$B$2))</f>
        <v/>
      </c>
      <c r="CA27" s="68" t="str">
        <f>IF(AU27="","",AU27*(Inflation!$B$18/Inflation!$B$2))</f>
        <v/>
      </c>
      <c r="CB27" s="68" t="str">
        <f>IF(AV27="","",AV27*(Inflation!$B$18/Inflation!$B$2))</f>
        <v/>
      </c>
      <c r="CC27" s="68" t="str">
        <f>IF(AW27="","",AW27*(Inflation!$B$18/Inflation!$B$2))</f>
        <v/>
      </c>
      <c r="CD27" s="68" t="str">
        <f>IF(AX27="","",AX27*(Inflation!$B$18/Inflation!$B$2))</f>
        <v/>
      </c>
      <c r="CE27" s="68" t="str">
        <f>IF(AY27="","",AY27*(Inflation!$B$18/Inflation!$B$2))</f>
        <v/>
      </c>
      <c r="CF27" s="68" t="str">
        <f>IF(AZ27="","",AZ27*(Inflation!$B$18/Inflation!$B$2))</f>
        <v/>
      </c>
      <c r="CG27" s="68" t="str">
        <f>IF(BA27="","",BA27*(Inflation!$B$18/Inflation!$B$2))</f>
        <v/>
      </c>
      <c r="CH27" s="68" t="str">
        <f>IF(BB27="","",BB27*(Inflation!$B$18/Inflation!$B$2))</f>
        <v/>
      </c>
      <c r="CI27" s="68" t="str">
        <f>IF(BC27="","",BC27*(Inflation!$B$18/Inflation!$B$2))</f>
        <v/>
      </c>
      <c r="CJ27" s="68" t="str">
        <f>IF(BD27="","",BD27*(Inflation!$B$18/Inflation!$B$2))</f>
        <v/>
      </c>
      <c r="CK27" s="68">
        <f>IF(BE27="","",BE27*(Inflation!$B$18/Inflation!$B$2))</f>
        <v>148.8181375761385</v>
      </c>
      <c r="CL27" s="68">
        <f>IF(BF27="","",BF27*(Inflation!$B$18/Inflation!$B$2))</f>
        <v>4906.7606625412236</v>
      </c>
      <c r="CM27" s="68" t="str">
        <f>IF(BG27="","",BG27*(Inflation!$B$18/Inflation!$B$2))</f>
        <v/>
      </c>
      <c r="CN27" s="68" t="str">
        <f>IF(BH27="","",BH27*(Inflation!$B$18/Inflation!$B$2))</f>
        <v/>
      </c>
      <c r="CO27" s="68">
        <f>IF(BI27="","",BI27*(Inflation!$B$18/Inflation!$B$2))</f>
        <v>148.8181375761385</v>
      </c>
      <c r="CP27" s="68">
        <f>IF(BJ27="","",BJ27*(Inflation!$B$18/Inflation!$B$2))</f>
        <v>4906.7606625412236</v>
      </c>
      <c r="CQ27" s="68" t="str">
        <f>IF(BK27="","",BK27*(Inflation!$B$18/Inflation!$B$2))</f>
        <v/>
      </c>
      <c r="CR27" s="68" t="str">
        <f>IF(BL27="","",BL27*(Inflation!$B$18/Inflation!$B$2))</f>
        <v/>
      </c>
      <c r="CS27" s="68" t="str">
        <f>IF(BM27="","",BM27*(Inflation!$B$18/Inflation!$B$2))</f>
        <v/>
      </c>
      <c r="CT27" s="68" t="str">
        <f>IF(BN27="","",BN27*(Inflation!$B$18/Inflation!$B$2))</f>
        <v/>
      </c>
      <c r="CU27" s="68" t="str">
        <f>IF(BO27="","",BO27*(Inflation!$B$18/Inflation!$B$2))</f>
        <v/>
      </c>
      <c r="CV27" s="68" t="str">
        <f>IF(BP27="","",BP27*(Inflation!$B$18/Inflation!$B$2))</f>
        <v/>
      </c>
      <c r="CW27" s="68" t="str">
        <f>IF(BQ27="","",BQ27*(Inflation!$B$18/Inflation!$B$2))</f>
        <v/>
      </c>
      <c r="CX27" s="68" t="str">
        <f>IF(BR27="","",BR27*(Inflation!$B$18/Inflation!$B$2))</f>
        <v/>
      </c>
      <c r="CY27" s="68" t="str">
        <f>IF(BS27="","",BS27*(Inflation!$B$18/Inflation!$B$2))</f>
        <v/>
      </c>
      <c r="CZ27" s="68" t="str">
        <f>IF(BT27="","",BT27*(Inflation!$B$18/Inflation!$B$2))</f>
        <v/>
      </c>
    </row>
    <row r="28" spans="1:104" s="17" customFormat="1" ht="91" x14ac:dyDescent="0.25">
      <c r="A28" s="7" t="s">
        <v>170</v>
      </c>
      <c r="B28" s="7" t="s">
        <v>172</v>
      </c>
      <c r="C28" s="7" t="s">
        <v>149</v>
      </c>
      <c r="D28" s="7" t="s">
        <v>204</v>
      </c>
      <c r="E28" s="7" t="s">
        <v>218</v>
      </c>
      <c r="F28" s="71" t="s">
        <v>279</v>
      </c>
      <c r="G28" s="75" t="s">
        <v>309</v>
      </c>
      <c r="H28" s="69">
        <v>2018</v>
      </c>
      <c r="I28" s="55">
        <v>70</v>
      </c>
      <c r="J28" s="11"/>
      <c r="K28" s="11"/>
      <c r="L28" s="69">
        <v>2018</v>
      </c>
      <c r="M28" s="55">
        <v>260</v>
      </c>
      <c r="N28" s="11"/>
      <c r="O28" s="11"/>
      <c r="P28" s="69">
        <v>2018</v>
      </c>
      <c r="Q28" s="55">
        <v>200</v>
      </c>
      <c r="R28" s="11"/>
      <c r="S28" s="11"/>
      <c r="T28" s="69">
        <v>2018</v>
      </c>
      <c r="U28" s="55">
        <v>200</v>
      </c>
      <c r="V28" s="11"/>
      <c r="W28" s="11"/>
      <c r="X28" s="11"/>
      <c r="Y28" s="11"/>
      <c r="Z28" s="11"/>
      <c r="AA28" s="11"/>
      <c r="AB28" s="11"/>
      <c r="AC28" s="11"/>
      <c r="AD28" s="11"/>
      <c r="AE28" s="11"/>
      <c r="AF28" s="11"/>
      <c r="AG28" s="11"/>
      <c r="AH28" s="11"/>
      <c r="AI28" s="11"/>
      <c r="AJ28" s="11"/>
      <c r="AK28" s="11"/>
      <c r="AL28" s="11"/>
      <c r="AM28" s="11"/>
      <c r="AN28" s="47"/>
      <c r="AO28" s="68">
        <f>IF(H28="","",VLOOKUP(H28,Inflation!$A$2:'Inflation'!$B$21,2))</f>
        <v>109.9992514655213</v>
      </c>
      <c r="AP28" s="68">
        <f>IF(I28="","",I28*(Inflation!$B$2/AO28))</f>
        <v>50.77580006760941</v>
      </c>
      <c r="AQ28" s="68" t="str">
        <f>IF(J28="","",J28*(Inflation!$B$2/AO28))</f>
        <v/>
      </c>
      <c r="AR28" s="68" t="str">
        <f>IF(K28="","",K28*(Inflation!$B$2/AO28))</f>
        <v/>
      </c>
      <c r="AS28" s="68">
        <f>IF(L28="","",VLOOKUP(L28,Inflation!$A$2:'Inflation'!$B$21,2))</f>
        <v>109.9992514655213</v>
      </c>
      <c r="AT28" s="68">
        <f>IF(M28="","",M28*(Inflation!$B$2/AS28))</f>
        <v>188.59582882254924</v>
      </c>
      <c r="AU28" s="68" t="str">
        <f>IF(N28="","",N28*(Inflation!$B$2/AS28))</f>
        <v/>
      </c>
      <c r="AV28" s="68" t="str">
        <f>IF(O28="","",O28*(Inflation!$B$2/AS28))</f>
        <v/>
      </c>
      <c r="AW28" s="68">
        <f>IF(P28="","",VLOOKUP(P28,Inflation!$A$2:'Inflation'!$B$21,2))</f>
        <v>109.9992514655213</v>
      </c>
      <c r="AX28" s="68">
        <f>IF(Q28="","",Q28*(Inflation!$B$2/AW28))</f>
        <v>145.07371447888403</v>
      </c>
      <c r="AY28" s="68" t="str">
        <f>IF(R28="","",R28*(Inflation!$B$2/AW28))</f>
        <v/>
      </c>
      <c r="AZ28" s="68" t="str">
        <f>IF(S28="","",S28*(Inflation!$B$2/AW28))</f>
        <v/>
      </c>
      <c r="BA28" s="68">
        <f>IF(T28="","",VLOOKUP(T28,Inflation!$A$2:'Inflation'!$B$21,2))</f>
        <v>109.9992514655213</v>
      </c>
      <c r="BB28" s="68">
        <f>IF(U28="","",U28*(Inflation!$B$2/BA28))</f>
        <v>145.07371447888403</v>
      </c>
      <c r="BC28" s="68" t="str">
        <f>IF(V28="","",V28*(Inflation!$B$2/BA28))</f>
        <v/>
      </c>
      <c r="BD28" s="68" t="str">
        <f>IF(W28="","",W28*(Inflation!$B$2/BA28))</f>
        <v/>
      </c>
      <c r="BE28" s="68" t="str">
        <f>IF(X28="","",VLOOKUP(X28,Inflation!$A$2:'Inflation'!$B$21,2))</f>
        <v/>
      </c>
      <c r="BF28" s="68" t="str">
        <f>IF(Y28="","",Y28*(Inflation!$B$2/BE28))</f>
        <v/>
      </c>
      <c r="BG28" s="68" t="str">
        <f>IF(Z28="","",Z28*(Inflation!$B$2/BE28))</f>
        <v/>
      </c>
      <c r="BH28" s="68" t="str">
        <f>IF(AA28="","",AA28*(Inflation!$B$2/BE28))</f>
        <v/>
      </c>
      <c r="BI28" s="68" t="str">
        <f>IF(AB28="","",VLOOKUP(AB28,Inflation!$A$2:'Inflation'!$B$21,2))</f>
        <v/>
      </c>
      <c r="BJ28" s="68" t="str">
        <f>IF(AC28="","",AC28*(Inflation!$B$2/BI28))</f>
        <v/>
      </c>
      <c r="BK28" s="68" t="str">
        <f>IF(AD28="","",AD28*(Inflation!$B$2/BI28))</f>
        <v/>
      </c>
      <c r="BL28" s="68" t="str">
        <f>IF(AE28="","",AE28*(Inflation!$B$2/BI28))</f>
        <v/>
      </c>
      <c r="BM28" s="68" t="str">
        <f>IF(AF28="","",VLOOKUP(AF28,Inflation!$A$2:'Inflation'!$B$21,2))</f>
        <v/>
      </c>
      <c r="BN28" s="68" t="str">
        <f>IF(AG28="","",AG28*(Inflation!$B$2/BM28))</f>
        <v/>
      </c>
      <c r="BO28" s="68" t="str">
        <f>IF(AH28="","",AH28*(Inflation!$B$2/BM28))</f>
        <v/>
      </c>
      <c r="BP28" s="68" t="str">
        <f>IF(AI28="","",AI28*(Inflation!$B$2/BM28))</f>
        <v/>
      </c>
      <c r="BQ28" s="68" t="str">
        <f>IF(AJ28="","",VLOOKUP(AJ28,Inflation!$A$2:'Inflation'!$B$21,2))</f>
        <v/>
      </c>
      <c r="BR28" s="68" t="str">
        <f>IF(AK28="","",AK28*(Inflation!$B$2/BQ28))</f>
        <v/>
      </c>
      <c r="BS28" s="68" t="str">
        <f>IF(AL28="","",AL28*(Inflation!$B$2/BQ28))</f>
        <v/>
      </c>
      <c r="BT28" s="68" t="str">
        <f>IF(AM28="","",AM28*(Inflation!$B$2/BQ28))</f>
        <v/>
      </c>
      <c r="BU28" s="46"/>
      <c r="BV28" s="68">
        <f>IF(AP28="","",AP28*(Inflation!$B$18/Inflation!$B$2))</f>
        <v>68.694649275577135</v>
      </c>
      <c r="BW28" s="68" t="str">
        <f>IF(AQ28="","",AQ28*(Inflation!$B$18/Inflation!$B$2))</f>
        <v/>
      </c>
      <c r="BX28" s="68" t="str">
        <f>IF(AR28="","",AR28*(Inflation!$B$18/Inflation!$B$2))</f>
        <v/>
      </c>
      <c r="BY28" s="68">
        <f>IF(AS28="","",AS28*(Inflation!$B$18/Inflation!$B$2))</f>
        <v>148.8181375761385</v>
      </c>
      <c r="BZ28" s="68">
        <f>IF(AT28="","",AT28*(Inflation!$B$18/Inflation!$B$2))</f>
        <v>255.15155445214364</v>
      </c>
      <c r="CA28" s="68" t="str">
        <f>IF(AU28="","",AU28*(Inflation!$B$18/Inflation!$B$2))</f>
        <v/>
      </c>
      <c r="CB28" s="68" t="str">
        <f>IF(AV28="","",AV28*(Inflation!$B$18/Inflation!$B$2))</f>
        <v/>
      </c>
      <c r="CC28" s="68">
        <f>IF(AW28="","",AW28*(Inflation!$B$18/Inflation!$B$2))</f>
        <v>148.8181375761385</v>
      </c>
      <c r="CD28" s="68">
        <f>IF(AX28="","",AX28*(Inflation!$B$18/Inflation!$B$2))</f>
        <v>196.27042650164896</v>
      </c>
      <c r="CE28" s="68" t="str">
        <f>IF(AY28="","",AY28*(Inflation!$B$18/Inflation!$B$2))</f>
        <v/>
      </c>
      <c r="CF28" s="68" t="str">
        <f>IF(AZ28="","",AZ28*(Inflation!$B$18/Inflation!$B$2))</f>
        <v/>
      </c>
      <c r="CG28" s="68">
        <f>IF(BA28="","",BA28*(Inflation!$B$18/Inflation!$B$2))</f>
        <v>148.8181375761385</v>
      </c>
      <c r="CH28" s="68">
        <f>IF(BB28="","",BB28*(Inflation!$B$18/Inflation!$B$2))</f>
        <v>196.27042650164896</v>
      </c>
      <c r="CI28" s="68" t="str">
        <f>IF(BC28="","",BC28*(Inflation!$B$18/Inflation!$B$2))</f>
        <v/>
      </c>
      <c r="CJ28" s="68" t="str">
        <f>IF(BD28="","",BD28*(Inflation!$B$18/Inflation!$B$2))</f>
        <v/>
      </c>
      <c r="CK28" s="68" t="str">
        <f>IF(BE28="","",BE28*(Inflation!$B$18/Inflation!$B$2))</f>
        <v/>
      </c>
      <c r="CL28" s="68" t="str">
        <f>IF(BF28="","",BF28*(Inflation!$B$18/Inflation!$B$2))</f>
        <v/>
      </c>
      <c r="CM28" s="68" t="str">
        <f>IF(BG28="","",BG28*(Inflation!$B$18/Inflation!$B$2))</f>
        <v/>
      </c>
      <c r="CN28" s="68" t="str">
        <f>IF(BH28="","",BH28*(Inflation!$B$18/Inflation!$B$2))</f>
        <v/>
      </c>
      <c r="CO28" s="68" t="str">
        <f>IF(BI28="","",BI28*(Inflation!$B$18/Inflation!$B$2))</f>
        <v/>
      </c>
      <c r="CP28" s="68" t="str">
        <f>IF(BJ28="","",BJ28*(Inflation!$B$18/Inflation!$B$2))</f>
        <v/>
      </c>
      <c r="CQ28" s="68" t="str">
        <f>IF(BK28="","",BK28*(Inflation!$B$18/Inflation!$B$2))</f>
        <v/>
      </c>
      <c r="CR28" s="68" t="str">
        <f>IF(BL28="","",BL28*(Inflation!$B$18/Inflation!$B$2))</f>
        <v/>
      </c>
      <c r="CS28" s="68" t="str">
        <f>IF(BM28="","",BM28*(Inflation!$B$18/Inflation!$B$2))</f>
        <v/>
      </c>
      <c r="CT28" s="68" t="str">
        <f>IF(BN28="","",BN28*(Inflation!$B$18/Inflation!$B$2))</f>
        <v/>
      </c>
      <c r="CU28" s="68" t="str">
        <f>IF(BO28="","",BO28*(Inflation!$B$18/Inflation!$B$2))</f>
        <v/>
      </c>
      <c r="CV28" s="68" t="str">
        <f>IF(BP28="","",BP28*(Inflation!$B$18/Inflation!$B$2))</f>
        <v/>
      </c>
      <c r="CW28" s="68" t="str">
        <f>IF(BQ28="","",BQ28*(Inflation!$B$18/Inflation!$B$2))</f>
        <v/>
      </c>
      <c r="CX28" s="68" t="str">
        <f>IF(BR28="","",BR28*(Inflation!$B$18/Inflation!$B$2))</f>
        <v/>
      </c>
      <c r="CY28" s="68" t="str">
        <f>IF(BS28="","",BS28*(Inflation!$B$18/Inflation!$B$2))</f>
        <v/>
      </c>
      <c r="CZ28" s="68" t="str">
        <f>IF(BT28="","",BT28*(Inflation!$B$18/Inflation!$B$2))</f>
        <v/>
      </c>
    </row>
    <row r="29" spans="1:104" s="17" customFormat="1" ht="26" x14ac:dyDescent="0.25">
      <c r="A29" s="7" t="s">
        <v>170</v>
      </c>
      <c r="B29" s="7" t="s">
        <v>173</v>
      </c>
      <c r="C29" s="7" t="s">
        <v>150</v>
      </c>
      <c r="D29" s="7" t="s">
        <v>205</v>
      </c>
      <c r="E29" s="7" t="s">
        <v>219</v>
      </c>
      <c r="F29" s="71" t="s">
        <v>262</v>
      </c>
      <c r="G29" s="75" t="s">
        <v>308</v>
      </c>
      <c r="H29" s="69">
        <v>2016</v>
      </c>
      <c r="I29" s="11"/>
      <c r="J29" s="55">
        <v>-3.3</v>
      </c>
      <c r="K29" s="55">
        <v>-49.5</v>
      </c>
      <c r="L29" s="69">
        <v>2016</v>
      </c>
      <c r="M29" s="11"/>
      <c r="N29" s="55">
        <v>-3.4</v>
      </c>
      <c r="O29" s="55">
        <v>-31.6</v>
      </c>
      <c r="P29" s="69">
        <v>2016</v>
      </c>
      <c r="Q29" s="11"/>
      <c r="R29" s="55">
        <v>-8.1999999999999993</v>
      </c>
      <c r="S29" s="55">
        <v>-28.7</v>
      </c>
      <c r="T29" s="69">
        <v>2016</v>
      </c>
      <c r="U29" s="11"/>
      <c r="V29" s="55">
        <v>-8.1999999999999993</v>
      </c>
      <c r="W29" s="55">
        <v>-31</v>
      </c>
      <c r="X29" s="5"/>
      <c r="Y29" s="11"/>
      <c r="Z29" s="5"/>
      <c r="AA29" s="5"/>
      <c r="AB29" s="5"/>
      <c r="AC29" s="5"/>
      <c r="AD29" s="5"/>
      <c r="AE29" s="5"/>
      <c r="AF29" s="69">
        <v>2016</v>
      </c>
      <c r="AG29" s="11"/>
      <c r="AH29" s="55">
        <v>0</v>
      </c>
      <c r="AI29" s="55">
        <v>79.5</v>
      </c>
      <c r="AJ29" s="69">
        <v>2016</v>
      </c>
      <c r="AK29" s="11"/>
      <c r="AL29" s="55">
        <v>0</v>
      </c>
      <c r="AM29" s="55">
        <v>86.3</v>
      </c>
      <c r="AN29" s="47"/>
      <c r="AO29" s="68">
        <f>IF(H29="","",VLOOKUP(H29,Inflation!$A$2:'Inflation'!$B$21,2))</f>
        <v>105.935</v>
      </c>
      <c r="AP29" s="68" t="str">
        <f>IF(I29="","",I29*(Inflation!$B$2/AO29))</f>
        <v/>
      </c>
      <c r="AQ29" s="68">
        <f>IF(J29="","",J29*(Inflation!$B$2/AO29))</f>
        <v>-2.4855524614150184</v>
      </c>
      <c r="AR29" s="68">
        <f>IF(K29="","",K29*(Inflation!$B$2/AO29))</f>
        <v>-37.283286921225283</v>
      </c>
      <c r="AS29" s="68">
        <f>IF(L29="","",VLOOKUP(L29,Inflation!$A$2:'Inflation'!$B$21,2))</f>
        <v>105.935</v>
      </c>
      <c r="AT29" s="68" t="str">
        <f>IF(M29="","",M29*(Inflation!$B$2/AS29))</f>
        <v/>
      </c>
      <c r="AU29" s="68">
        <f>IF(N29="","",N29*(Inflation!$B$2/AS29))</f>
        <v>-2.5608722329730496</v>
      </c>
      <c r="AV29" s="68">
        <f>IF(O29="","",O29*(Inflation!$B$2/AS29))</f>
        <v>-23.801047812337757</v>
      </c>
      <c r="AW29" s="68">
        <f>IF(P29="","",VLOOKUP(P29,Inflation!$A$2:'Inflation'!$B$21,2))</f>
        <v>105.935</v>
      </c>
      <c r="AX29" s="68" t="str">
        <f>IF(Q29="","",Q29*(Inflation!$B$2/AW29))</f>
        <v/>
      </c>
      <c r="AY29" s="68">
        <f>IF(R29="","",R29*(Inflation!$B$2/AW29))</f>
        <v>-6.1762212677585309</v>
      </c>
      <c r="AZ29" s="68">
        <f>IF(S29="","",S29*(Inflation!$B$2/AW29))</f>
        <v>-21.616774437154859</v>
      </c>
      <c r="BA29" s="68">
        <f>IF(T29="","",VLOOKUP(T29,Inflation!$A$2:'Inflation'!$B$21,2))</f>
        <v>105.935</v>
      </c>
      <c r="BB29" s="68" t="str">
        <f>IF(U29="","",U29*(Inflation!$B$2/BA29))</f>
        <v/>
      </c>
      <c r="BC29" s="68">
        <f>IF(V29="","",V29*(Inflation!$B$2/BA29))</f>
        <v>-6.1762212677585309</v>
      </c>
      <c r="BD29" s="68">
        <f>IF(W29="","",W29*(Inflation!$B$2/BA29))</f>
        <v>-23.349129182989568</v>
      </c>
      <c r="BE29" s="68" t="str">
        <f>IF(X29="","",VLOOKUP(X29,Inflation!$A$2:'Inflation'!$B$21,2))</f>
        <v/>
      </c>
      <c r="BF29" s="68" t="str">
        <f>IF(Y29="","",Y29*(Inflation!$B$2/BE29))</f>
        <v/>
      </c>
      <c r="BG29" s="68" t="str">
        <f>IF(Z29="","",Z29*(Inflation!$B$2/BE29))</f>
        <v/>
      </c>
      <c r="BH29" s="68" t="str">
        <f>IF(AA29="","",AA29*(Inflation!$B$2/BE29))</f>
        <v/>
      </c>
      <c r="BI29" s="68" t="str">
        <f>IF(AB29="","",VLOOKUP(AB29,Inflation!$A$2:'Inflation'!$B$21,2))</f>
        <v/>
      </c>
      <c r="BJ29" s="68" t="str">
        <f>IF(AC29="","",AC29*(Inflation!$B$2/BI29))</f>
        <v/>
      </c>
      <c r="BK29" s="68" t="str">
        <f>IF(AD29="","",AD29*(Inflation!$B$2/BI29))</f>
        <v/>
      </c>
      <c r="BL29" s="68" t="str">
        <f>IF(AE29="","",AE29*(Inflation!$B$2/BI29))</f>
        <v/>
      </c>
      <c r="BM29" s="68">
        <f>IF(AF29="","",VLOOKUP(AF29,Inflation!$A$2:'Inflation'!$B$21,2))</f>
        <v>105.935</v>
      </c>
      <c r="BN29" s="68" t="str">
        <f>IF(AG29="","",AG29*(Inflation!$B$2/BM29))</f>
        <v/>
      </c>
      <c r="BO29" s="68">
        <f>IF(AH29="","",AH29*(Inflation!$B$2/BM29))</f>
        <v>0</v>
      </c>
      <c r="BP29" s="68">
        <f>IF(AI29="","",AI29*(Inflation!$B$2/BM29))</f>
        <v>59.879218388634541</v>
      </c>
      <c r="BQ29" s="68">
        <f>IF(AJ29="","",VLOOKUP(AJ29,Inflation!$A$2:'Inflation'!$B$21,2))</f>
        <v>105.935</v>
      </c>
      <c r="BR29" s="68" t="str">
        <f>IF(AK29="","",AK29*(Inflation!$B$2/BQ29))</f>
        <v/>
      </c>
      <c r="BS29" s="68">
        <f>IF(AL29="","",AL29*(Inflation!$B$2/BQ29))</f>
        <v>0</v>
      </c>
      <c r="BT29" s="68">
        <f>IF(AM29="","",AM29*(Inflation!$B$2/BQ29))</f>
        <v>65.000962854580635</v>
      </c>
      <c r="BU29" s="46"/>
      <c r="BV29" s="68" t="str">
        <f>IF(AP29="","",AP29*(Inflation!$B$18/Inflation!$B$2))</f>
        <v/>
      </c>
      <c r="BW29" s="68">
        <f>IF(AQ29="","",AQ29*(Inflation!$B$18/Inflation!$B$2))</f>
        <v>-3.362707320526737</v>
      </c>
      <c r="BX29" s="68">
        <f>IF(AR29="","",AR29*(Inflation!$B$18/Inflation!$B$2))</f>
        <v>-50.440609807901069</v>
      </c>
      <c r="BY29" s="68">
        <f>IF(AS29="","",AS29*(Inflation!$B$18/Inflation!$B$2))</f>
        <v>143.31960621631782</v>
      </c>
      <c r="BZ29" s="68" t="str">
        <f>IF(AT29="","",AT29*(Inflation!$B$18/Inflation!$B$2))</f>
        <v/>
      </c>
      <c r="CA29" s="68">
        <f>IF(AU29="","",AU29*(Inflation!$B$18/Inflation!$B$2))</f>
        <v>-3.4646075423608811</v>
      </c>
      <c r="CB29" s="68">
        <f>IF(AV29="","",AV29*(Inflation!$B$18/Inflation!$B$2))</f>
        <v>-32.200470099589367</v>
      </c>
      <c r="CC29" s="68">
        <f>IF(AW29="","",AW29*(Inflation!$B$18/Inflation!$B$2))</f>
        <v>143.31960621631782</v>
      </c>
      <c r="CD29" s="68" t="str">
        <f>IF(AX29="","",AX29*(Inflation!$B$18/Inflation!$B$2))</f>
        <v/>
      </c>
      <c r="CE29" s="68">
        <f>IF(AY29="","",AY29*(Inflation!$B$18/Inflation!$B$2))</f>
        <v>-8.3558181903997717</v>
      </c>
      <c r="CF29" s="68">
        <f>IF(AZ29="","",AZ29*(Inflation!$B$18/Inflation!$B$2))</f>
        <v>-29.245363666399204</v>
      </c>
      <c r="CG29" s="68">
        <f>IF(BA29="","",BA29*(Inflation!$B$18/Inflation!$B$2))</f>
        <v>143.31960621631782</v>
      </c>
      <c r="CH29" s="68" t="str">
        <f>IF(BB29="","",BB29*(Inflation!$B$18/Inflation!$B$2))</f>
        <v/>
      </c>
      <c r="CI29" s="68">
        <f>IF(BC29="","",BC29*(Inflation!$B$18/Inflation!$B$2))</f>
        <v>-8.3558181903997717</v>
      </c>
      <c r="CJ29" s="68">
        <f>IF(BD29="","",BD29*(Inflation!$B$18/Inflation!$B$2))</f>
        <v>-31.589068768584504</v>
      </c>
      <c r="CK29" s="68" t="str">
        <f>IF(BE29="","",BE29*(Inflation!$B$18/Inflation!$B$2))</f>
        <v/>
      </c>
      <c r="CL29" s="68" t="str">
        <f>IF(BF29="","",BF29*(Inflation!$B$18/Inflation!$B$2))</f>
        <v/>
      </c>
      <c r="CM29" s="68" t="str">
        <f>IF(BG29="","",BG29*(Inflation!$B$18/Inflation!$B$2))</f>
        <v/>
      </c>
      <c r="CN29" s="68" t="str">
        <f>IF(BH29="","",BH29*(Inflation!$B$18/Inflation!$B$2))</f>
        <v/>
      </c>
      <c r="CO29" s="68" t="str">
        <f>IF(BI29="","",BI29*(Inflation!$B$18/Inflation!$B$2))</f>
        <v/>
      </c>
      <c r="CP29" s="68" t="str">
        <f>IF(BJ29="","",BJ29*(Inflation!$B$18/Inflation!$B$2))</f>
        <v/>
      </c>
      <c r="CQ29" s="68" t="str">
        <f>IF(BK29="","",BK29*(Inflation!$B$18/Inflation!$B$2))</f>
        <v/>
      </c>
      <c r="CR29" s="68" t="str">
        <f>IF(BL29="","",BL29*(Inflation!$B$18/Inflation!$B$2))</f>
        <v/>
      </c>
      <c r="CS29" s="68">
        <f>IF(BM29="","",BM29*(Inflation!$B$18/Inflation!$B$2))</f>
        <v>143.31960621631782</v>
      </c>
      <c r="CT29" s="68" t="str">
        <f>IF(BN29="","",BN29*(Inflation!$B$18/Inflation!$B$2))</f>
        <v/>
      </c>
      <c r="CU29" s="68">
        <f>IF(BO29="","",BO29*(Inflation!$B$18/Inflation!$B$2))</f>
        <v>0</v>
      </c>
      <c r="CV29" s="68">
        <f>IF(BP29="","",BP29*(Inflation!$B$18/Inflation!$B$2))</f>
        <v>81.010676358144138</v>
      </c>
      <c r="CW29" s="68">
        <f>IF(BQ29="","",BQ29*(Inflation!$B$18/Inflation!$B$2))</f>
        <v>143.31960621631782</v>
      </c>
      <c r="CX29" s="68" t="str">
        <f>IF(BR29="","",BR29*(Inflation!$B$18/Inflation!$B$2))</f>
        <v/>
      </c>
      <c r="CY29" s="68">
        <f>IF(BS29="","",BS29*(Inflation!$B$18/Inflation!$B$2))</f>
        <v>0</v>
      </c>
      <c r="CZ29" s="68">
        <f>IF(BT29="","",BT29*(Inflation!$B$18/Inflation!$B$2))</f>
        <v>87.939891442865886</v>
      </c>
    </row>
    <row r="30" spans="1:104" s="17" customFormat="1" ht="26" x14ac:dyDescent="0.25">
      <c r="A30" s="7" t="s">
        <v>174</v>
      </c>
      <c r="B30" s="7" t="s">
        <v>174</v>
      </c>
      <c r="C30" s="7" t="s">
        <v>151</v>
      </c>
      <c r="D30" s="7" t="s">
        <v>206</v>
      </c>
      <c r="E30" s="7" t="s">
        <v>37</v>
      </c>
      <c r="F30" s="73" t="s">
        <v>249</v>
      </c>
      <c r="G30" s="71" t="s">
        <v>300</v>
      </c>
      <c r="H30" s="11"/>
      <c r="I30" s="11"/>
      <c r="J30" s="11"/>
      <c r="K30" s="11"/>
      <c r="L30" s="11"/>
      <c r="M30" s="11"/>
      <c r="N30" s="11"/>
      <c r="O30" s="11"/>
      <c r="P30" s="11"/>
      <c r="Q30" s="11"/>
      <c r="R30" s="11"/>
      <c r="S30" s="11"/>
      <c r="T30" s="11"/>
      <c r="U30" s="11"/>
      <c r="V30" s="11"/>
      <c r="W30" s="11"/>
      <c r="X30" s="69">
        <v>2018</v>
      </c>
      <c r="Y30" s="55">
        <v>38.020000000000003</v>
      </c>
      <c r="Z30" s="55">
        <v>26.4</v>
      </c>
      <c r="AA30" s="55">
        <v>52.28</v>
      </c>
      <c r="AB30" s="69">
        <v>2018</v>
      </c>
      <c r="AC30" s="55">
        <v>39</v>
      </c>
      <c r="AD30" s="55">
        <v>27.32</v>
      </c>
      <c r="AE30" s="55">
        <v>53.63</v>
      </c>
      <c r="AF30" s="11"/>
      <c r="AG30" s="11"/>
      <c r="AH30" s="11"/>
      <c r="AI30" s="11"/>
      <c r="AJ30" s="11"/>
      <c r="AK30" s="11"/>
      <c r="AL30" s="11"/>
      <c r="AM30" s="11"/>
      <c r="AN30" s="47"/>
      <c r="AO30" s="68" t="str">
        <f>IF(H30="","",VLOOKUP(H30,Inflation!$A$2:'Inflation'!$B$21,2))</f>
        <v/>
      </c>
      <c r="AP30" s="68" t="str">
        <f>IF(I30="","",I30*(Inflation!$B$2/AO30))</f>
        <v/>
      </c>
      <c r="AQ30" s="68" t="str">
        <f>IF(J30="","",J30*(Inflation!$B$2/AO30))</f>
        <v/>
      </c>
      <c r="AR30" s="68" t="str">
        <f>IF(K30="","",K30*(Inflation!$B$2/AO30))</f>
        <v/>
      </c>
      <c r="AS30" s="68" t="str">
        <f>IF(L30="","",VLOOKUP(L30,Inflation!$A$2:'Inflation'!$B$21,2))</f>
        <v/>
      </c>
      <c r="AT30" s="68" t="str">
        <f>IF(M30="","",M30*(Inflation!$B$2/AS30))</f>
        <v/>
      </c>
      <c r="AU30" s="68" t="str">
        <f>IF(N30="","",N30*(Inflation!$B$2/AS30))</f>
        <v/>
      </c>
      <c r="AV30" s="68" t="str">
        <f>IF(O30="","",O30*(Inflation!$B$2/AS30))</f>
        <v/>
      </c>
      <c r="AW30" s="68" t="str">
        <f>IF(P30="","",VLOOKUP(P30,Inflation!$A$2:'Inflation'!$B$21,2))</f>
        <v/>
      </c>
      <c r="AX30" s="68" t="str">
        <f>IF(Q30="","",Q30*(Inflation!$B$2/AW30))</f>
        <v/>
      </c>
      <c r="AY30" s="68" t="str">
        <f>IF(R30="","",R30*(Inflation!$B$2/AW30))</f>
        <v/>
      </c>
      <c r="AZ30" s="68" t="str">
        <f>IF(S30="","",S30*(Inflation!$B$2/AW30))</f>
        <v/>
      </c>
      <c r="BA30" s="68" t="str">
        <f>IF(T30="","",VLOOKUP(T30,Inflation!$A$2:'Inflation'!$B$21,2))</f>
        <v/>
      </c>
      <c r="BB30" s="68" t="str">
        <f>IF(U30="","",U30*(Inflation!$B$2/BA30))</f>
        <v/>
      </c>
      <c r="BC30" s="68" t="str">
        <f>IF(V30="","",V30*(Inflation!$B$2/BA30))</f>
        <v/>
      </c>
      <c r="BD30" s="68" t="str">
        <f>IF(W30="","",W30*(Inflation!$B$2/BA30))</f>
        <v/>
      </c>
      <c r="BE30" s="68">
        <f>IF(X30="","",VLOOKUP(X30,Inflation!$A$2:'Inflation'!$B$21,2))</f>
        <v>109.9992514655213</v>
      </c>
      <c r="BF30" s="68">
        <f>IF(Y30="","",Y30*(Inflation!$B$2/BE30))</f>
        <v>27.578513122435854</v>
      </c>
      <c r="BG30" s="68">
        <f>IF(Z30="","",Z30*(Inflation!$B$2/BE30))</f>
        <v>19.149730311212689</v>
      </c>
      <c r="BH30" s="68">
        <f>IF(AA30="","",AA30*(Inflation!$B$2/BE30))</f>
        <v>37.922268964780287</v>
      </c>
      <c r="BI30" s="68">
        <f>IF(AB30="","",VLOOKUP(AB30,Inflation!$A$2:'Inflation'!$B$21,2))</f>
        <v>109.9992514655213</v>
      </c>
      <c r="BJ30" s="68">
        <f>IF(AC30="","",AC30*(Inflation!$B$2/BI30))</f>
        <v>28.289374323382383</v>
      </c>
      <c r="BK30" s="68">
        <f>IF(AD30="","",AD30*(Inflation!$B$2/BI30))</f>
        <v>19.817069397815558</v>
      </c>
      <c r="BL30" s="68">
        <f>IF(AE30="","",AE30*(Inflation!$B$2/BI30))</f>
        <v>38.901516537512755</v>
      </c>
      <c r="BM30" s="68" t="str">
        <f>IF(AF30="","",VLOOKUP(AF30,Inflation!$A$2:'Inflation'!$B$21,2))</f>
        <v/>
      </c>
      <c r="BN30" s="68" t="str">
        <f>IF(AG30="","",AG30*(Inflation!$B$2/BM30))</f>
        <v/>
      </c>
      <c r="BO30" s="68" t="str">
        <f>IF(AH30="","",AH30*(Inflation!$B$2/BM30))</f>
        <v/>
      </c>
      <c r="BP30" s="68" t="str">
        <f>IF(AI30="","",AI30*(Inflation!$B$2/BM30))</f>
        <v/>
      </c>
      <c r="BQ30" s="68" t="str">
        <f>IF(AJ30="","",VLOOKUP(AJ30,Inflation!$A$2:'Inflation'!$B$21,2))</f>
        <v/>
      </c>
      <c r="BR30" s="68" t="str">
        <f>IF(AK30="","",AK30*(Inflation!$B$2/BQ30))</f>
        <v/>
      </c>
      <c r="BS30" s="68" t="str">
        <f>IF(AL30="","",AL30*(Inflation!$B$2/BQ30))</f>
        <v/>
      </c>
      <c r="BT30" s="68" t="str">
        <f>IF(AM30="","",AM30*(Inflation!$B$2/BQ30))</f>
        <v/>
      </c>
      <c r="BU30" s="46"/>
      <c r="BV30" s="68" t="str">
        <f>IF(AP30="","",AP30*(Inflation!$B$18/Inflation!$B$2))</f>
        <v/>
      </c>
      <c r="BW30" s="68" t="str">
        <f>IF(AQ30="","",AQ30*(Inflation!$B$18/Inflation!$B$2))</f>
        <v/>
      </c>
      <c r="BX30" s="68" t="str">
        <f>IF(AR30="","",AR30*(Inflation!$B$18/Inflation!$B$2))</f>
        <v/>
      </c>
      <c r="BY30" s="68" t="str">
        <f>IF(AS30="","",AS30*(Inflation!$B$18/Inflation!$B$2))</f>
        <v/>
      </c>
      <c r="BZ30" s="68" t="str">
        <f>IF(AT30="","",AT30*(Inflation!$B$18/Inflation!$B$2))</f>
        <v/>
      </c>
      <c r="CA30" s="68" t="str">
        <f>IF(AU30="","",AU30*(Inflation!$B$18/Inflation!$B$2))</f>
        <v/>
      </c>
      <c r="CB30" s="68" t="str">
        <f>IF(AV30="","",AV30*(Inflation!$B$18/Inflation!$B$2))</f>
        <v/>
      </c>
      <c r="CC30" s="68" t="str">
        <f>IF(AW30="","",AW30*(Inflation!$B$18/Inflation!$B$2))</f>
        <v/>
      </c>
      <c r="CD30" s="68" t="str">
        <f>IF(AX30="","",AX30*(Inflation!$B$18/Inflation!$B$2))</f>
        <v/>
      </c>
      <c r="CE30" s="68" t="str">
        <f>IF(AY30="","",AY30*(Inflation!$B$18/Inflation!$B$2))</f>
        <v/>
      </c>
      <c r="CF30" s="68" t="str">
        <f>IF(AZ30="","",AZ30*(Inflation!$B$18/Inflation!$B$2))</f>
        <v/>
      </c>
      <c r="CG30" s="68" t="str">
        <f>IF(BA30="","",BA30*(Inflation!$B$18/Inflation!$B$2))</f>
        <v/>
      </c>
      <c r="CH30" s="68" t="str">
        <f>IF(BB30="","",BB30*(Inflation!$B$18/Inflation!$B$2))</f>
        <v/>
      </c>
      <c r="CI30" s="68" t="str">
        <f>IF(BC30="","",BC30*(Inflation!$B$18/Inflation!$B$2))</f>
        <v/>
      </c>
      <c r="CJ30" s="68" t="str">
        <f>IF(BD30="","",BD30*(Inflation!$B$18/Inflation!$B$2))</f>
        <v/>
      </c>
      <c r="CK30" s="68">
        <f>IF(BE30="","",BE30*(Inflation!$B$18/Inflation!$B$2))</f>
        <v>148.8181375761385</v>
      </c>
      <c r="CL30" s="68">
        <f>IF(BF30="","",BF30*(Inflation!$B$18/Inflation!$B$2))</f>
        <v>37.311008077963464</v>
      </c>
      <c r="CM30" s="68">
        <f>IF(BG30="","",BG30*(Inflation!$B$18/Inflation!$B$2))</f>
        <v>25.907696298217658</v>
      </c>
      <c r="CN30" s="68">
        <f>IF(BH30="","",BH30*(Inflation!$B$18/Inflation!$B$2))</f>
        <v>51.305089487531042</v>
      </c>
      <c r="CO30" s="68">
        <f>IF(BI30="","",BI30*(Inflation!$B$18/Inflation!$B$2))</f>
        <v>148.8181375761385</v>
      </c>
      <c r="CP30" s="68">
        <f>IF(BJ30="","",BJ30*(Inflation!$B$18/Inflation!$B$2))</f>
        <v>38.272733167821542</v>
      </c>
      <c r="CQ30" s="68">
        <f>IF(BK30="","",BK30*(Inflation!$B$18/Inflation!$B$2))</f>
        <v>26.810540260125247</v>
      </c>
      <c r="CR30" s="68">
        <f>IF(BL30="","",BL30*(Inflation!$B$18/Inflation!$B$2))</f>
        <v>52.629914866417174</v>
      </c>
      <c r="CS30" s="68" t="str">
        <f>IF(BM30="","",BM30*(Inflation!$B$18/Inflation!$B$2))</f>
        <v/>
      </c>
      <c r="CT30" s="68" t="str">
        <f>IF(BN30="","",BN30*(Inflation!$B$18/Inflation!$B$2))</f>
        <v/>
      </c>
      <c r="CU30" s="68" t="str">
        <f>IF(BO30="","",BO30*(Inflation!$B$18/Inflation!$B$2))</f>
        <v/>
      </c>
      <c r="CV30" s="68" t="str">
        <f>IF(BP30="","",BP30*(Inflation!$B$18/Inflation!$B$2))</f>
        <v/>
      </c>
      <c r="CW30" s="68" t="str">
        <f>IF(BQ30="","",BQ30*(Inflation!$B$18/Inflation!$B$2))</f>
        <v/>
      </c>
      <c r="CX30" s="68" t="str">
        <f>IF(BR30="","",BR30*(Inflation!$B$18/Inflation!$B$2))</f>
        <v/>
      </c>
      <c r="CY30" s="68" t="str">
        <f>IF(BS30="","",BS30*(Inflation!$B$18/Inflation!$B$2))</f>
        <v/>
      </c>
      <c r="CZ30" s="68" t="str">
        <f>IF(BT30="","",BT30*(Inflation!$B$18/Inflation!$B$2))</f>
        <v/>
      </c>
    </row>
    <row r="31" spans="1:104" s="17" customFormat="1" ht="61.5" customHeight="1" x14ac:dyDescent="0.25">
      <c r="A31" s="7" t="s">
        <v>174</v>
      </c>
      <c r="B31" s="7" t="s">
        <v>174</v>
      </c>
      <c r="C31" s="7" t="s">
        <v>152</v>
      </c>
      <c r="D31" s="7" t="s">
        <v>207</v>
      </c>
      <c r="E31" s="7" t="s">
        <v>37</v>
      </c>
      <c r="F31" s="71" t="s">
        <v>261</v>
      </c>
      <c r="G31" s="71" t="s">
        <v>300</v>
      </c>
      <c r="H31" s="11"/>
      <c r="I31" s="11"/>
      <c r="J31" s="11"/>
      <c r="K31" s="11"/>
      <c r="L31" s="11"/>
      <c r="M31" s="11"/>
      <c r="N31" s="11"/>
      <c r="O31" s="11"/>
      <c r="P31" s="11"/>
      <c r="Q31" s="11"/>
      <c r="R31" s="11"/>
      <c r="S31" s="11"/>
      <c r="T31" s="11"/>
      <c r="U31" s="11"/>
      <c r="V31" s="11"/>
      <c r="W31" s="11"/>
      <c r="X31" s="69">
        <v>2016</v>
      </c>
      <c r="Y31" s="55">
        <v>1815.15</v>
      </c>
      <c r="Z31" s="11"/>
      <c r="AA31" s="11"/>
      <c r="AB31" s="69">
        <v>2016</v>
      </c>
      <c r="AC31" s="55">
        <v>1822.28</v>
      </c>
      <c r="AD31" s="11"/>
      <c r="AE31" s="11"/>
      <c r="AF31" s="11"/>
      <c r="AG31" s="11"/>
      <c r="AH31" s="11"/>
      <c r="AI31" s="11"/>
      <c r="AJ31" s="11"/>
      <c r="AK31" s="11"/>
      <c r="AL31" s="11"/>
      <c r="AM31" s="11"/>
      <c r="AN31" s="47"/>
      <c r="AO31" s="68" t="str">
        <f>IF(H31="","",VLOOKUP(H31,Inflation!$A$2:'Inflation'!$B$21,2))</f>
        <v/>
      </c>
      <c r="AP31" s="68" t="str">
        <f>IF(I31="","",I31*(Inflation!$B$2/AO31))</f>
        <v/>
      </c>
      <c r="AQ31" s="68" t="str">
        <f>IF(J31="","",J31*(Inflation!$B$2/AO31))</f>
        <v/>
      </c>
      <c r="AR31" s="68" t="str">
        <f>IF(K31="","",K31*(Inflation!$B$2/AO31))</f>
        <v/>
      </c>
      <c r="AS31" s="68" t="str">
        <f>IF(L31="","",VLOOKUP(L31,Inflation!$A$2:'Inflation'!$B$21,2))</f>
        <v/>
      </c>
      <c r="AT31" s="68" t="str">
        <f>IF(M31="","",M31*(Inflation!$B$2/AS31))</f>
        <v/>
      </c>
      <c r="AU31" s="68" t="str">
        <f>IF(N31="","",N31*(Inflation!$B$2/AS31))</f>
        <v/>
      </c>
      <c r="AV31" s="68" t="str">
        <f>IF(O31="","",O31*(Inflation!$B$2/AS31))</f>
        <v/>
      </c>
      <c r="AW31" s="68" t="str">
        <f>IF(P31="","",VLOOKUP(P31,Inflation!$A$2:'Inflation'!$B$21,2))</f>
        <v/>
      </c>
      <c r="AX31" s="68" t="str">
        <f>IF(Q31="","",Q31*(Inflation!$B$2/AW31))</f>
        <v/>
      </c>
      <c r="AY31" s="68" t="str">
        <f>IF(R31="","",R31*(Inflation!$B$2/AW31))</f>
        <v/>
      </c>
      <c r="AZ31" s="68" t="str">
        <f>IF(S31="","",S31*(Inflation!$B$2/AW31))</f>
        <v/>
      </c>
      <c r="BA31" s="68" t="str">
        <f>IF(T31="","",VLOOKUP(T31,Inflation!$A$2:'Inflation'!$B$21,2))</f>
        <v/>
      </c>
      <c r="BB31" s="68" t="str">
        <f>IF(U31="","",U31*(Inflation!$B$2/BA31))</f>
        <v/>
      </c>
      <c r="BC31" s="68" t="str">
        <f>IF(V31="","",V31*(Inflation!$B$2/BA31))</f>
        <v/>
      </c>
      <c r="BD31" s="68" t="str">
        <f>IF(W31="","",W31*(Inflation!$B$2/BA31))</f>
        <v/>
      </c>
      <c r="BE31" s="68">
        <f>IF(X31="","",VLOOKUP(X31,Inflation!$A$2:'Inflation'!$B$21,2))</f>
        <v>105.935</v>
      </c>
      <c r="BF31" s="68">
        <f>IF(Y31="","",Y31*(Inflation!$B$2/BE31))</f>
        <v>1367.1668334355975</v>
      </c>
      <c r="BG31" s="68" t="str">
        <f>IF(Z31="","",Z31*(Inflation!$B$2/BE31))</f>
        <v/>
      </c>
      <c r="BH31" s="68" t="str">
        <f>IF(AA31="","",AA31*(Inflation!$B$2/BE31))</f>
        <v/>
      </c>
      <c r="BI31" s="68">
        <f>IF(AB31="","",VLOOKUP(AB31,Inflation!$A$2:'Inflation'!$B$21,2))</f>
        <v>105.935</v>
      </c>
      <c r="BJ31" s="68">
        <f>IF(AC31="","",AC31*(Inflation!$B$2/BI31))</f>
        <v>1372.5371331476849</v>
      </c>
      <c r="BK31" s="68" t="str">
        <f>IF(AD31="","",AD31*(Inflation!$B$2/BI31))</f>
        <v/>
      </c>
      <c r="BL31" s="68" t="str">
        <f>IF(AE31="","",AE31*(Inflation!$B$2/BI31))</f>
        <v/>
      </c>
      <c r="BM31" s="68" t="str">
        <f>IF(AF31="","",VLOOKUP(AF31,Inflation!$A$2:'Inflation'!$B$21,2))</f>
        <v/>
      </c>
      <c r="BN31" s="68" t="str">
        <f>IF(AG31="","",AG31*(Inflation!$B$2/BM31))</f>
        <v/>
      </c>
      <c r="BO31" s="68" t="str">
        <f>IF(AH31="","",AH31*(Inflation!$B$2/BM31))</f>
        <v/>
      </c>
      <c r="BP31" s="68" t="str">
        <f>IF(AI31="","",AI31*(Inflation!$B$2/BM31))</f>
        <v/>
      </c>
      <c r="BQ31" s="68" t="str">
        <f>IF(AJ31="","",VLOOKUP(AJ31,Inflation!$A$2:'Inflation'!$B$21,2))</f>
        <v/>
      </c>
      <c r="BR31" s="68" t="str">
        <f>IF(AK31="","",AK31*(Inflation!$B$2/BQ31))</f>
        <v/>
      </c>
      <c r="BS31" s="68" t="str">
        <f>IF(AL31="","",AL31*(Inflation!$B$2/BQ31))</f>
        <v/>
      </c>
      <c r="BT31" s="68" t="str">
        <f>IF(AM31="","",AM31*(Inflation!$B$2/BQ31))</f>
        <v/>
      </c>
      <c r="BU31" s="46"/>
      <c r="BV31" s="68" t="str">
        <f>IF(AP31="","",AP31*(Inflation!$B$18/Inflation!$B$2))</f>
        <v/>
      </c>
      <c r="BW31" s="68" t="str">
        <f>IF(AQ31="","",AQ31*(Inflation!$B$18/Inflation!$B$2))</f>
        <v/>
      </c>
      <c r="BX31" s="68" t="str">
        <f>IF(AR31="","",AR31*(Inflation!$B$18/Inflation!$B$2))</f>
        <v/>
      </c>
      <c r="BY31" s="68" t="str">
        <f>IF(AS31="","",AS31*(Inflation!$B$18/Inflation!$B$2))</f>
        <v/>
      </c>
      <c r="BZ31" s="68" t="str">
        <f>IF(AT31="","",AT31*(Inflation!$B$18/Inflation!$B$2))</f>
        <v/>
      </c>
      <c r="CA31" s="68" t="str">
        <f>IF(AU31="","",AU31*(Inflation!$B$18/Inflation!$B$2))</f>
        <v/>
      </c>
      <c r="CB31" s="68" t="str">
        <f>IF(AV31="","",AV31*(Inflation!$B$18/Inflation!$B$2))</f>
        <v/>
      </c>
      <c r="CC31" s="68" t="str">
        <f>IF(AW31="","",AW31*(Inflation!$B$18/Inflation!$B$2))</f>
        <v/>
      </c>
      <c r="CD31" s="68" t="str">
        <f>IF(AX31="","",AX31*(Inflation!$B$18/Inflation!$B$2))</f>
        <v/>
      </c>
      <c r="CE31" s="68" t="str">
        <f>IF(AY31="","",AY31*(Inflation!$B$18/Inflation!$B$2))</f>
        <v/>
      </c>
      <c r="CF31" s="68" t="str">
        <f>IF(AZ31="","",AZ31*(Inflation!$B$18/Inflation!$B$2))</f>
        <v/>
      </c>
      <c r="CG31" s="68" t="str">
        <f>IF(BA31="","",BA31*(Inflation!$B$18/Inflation!$B$2))</f>
        <v/>
      </c>
      <c r="CH31" s="68" t="str">
        <f>IF(BB31="","",BB31*(Inflation!$B$18/Inflation!$B$2))</f>
        <v/>
      </c>
      <c r="CI31" s="68" t="str">
        <f>IF(BC31="","",BC31*(Inflation!$B$18/Inflation!$B$2))</f>
        <v/>
      </c>
      <c r="CJ31" s="68" t="str">
        <f>IF(BD31="","",BD31*(Inflation!$B$18/Inflation!$B$2))</f>
        <v/>
      </c>
      <c r="CK31" s="68">
        <f>IF(BE31="","",BE31*(Inflation!$B$18/Inflation!$B$2))</f>
        <v>143.31960621631782</v>
      </c>
      <c r="CL31" s="68">
        <f>IF(BF31="","",BF31*(Inflation!$B$18/Inflation!$B$2))</f>
        <v>1849.6418766224572</v>
      </c>
      <c r="CM31" s="68" t="str">
        <f>IF(BG31="","",BG31*(Inflation!$B$18/Inflation!$B$2))</f>
        <v/>
      </c>
      <c r="CN31" s="68" t="str">
        <f>IF(BH31="","",BH31*(Inflation!$B$18/Inflation!$B$2))</f>
        <v/>
      </c>
      <c r="CO31" s="68">
        <f>IF(BI31="","",BI31*(Inflation!$B$18/Inflation!$B$2))</f>
        <v>143.31960621631782</v>
      </c>
      <c r="CP31" s="68">
        <f>IF(BJ31="","",BJ31*(Inflation!$B$18/Inflation!$B$2))</f>
        <v>1856.9073624392313</v>
      </c>
      <c r="CQ31" s="68" t="str">
        <f>IF(BK31="","",BK31*(Inflation!$B$18/Inflation!$B$2))</f>
        <v/>
      </c>
      <c r="CR31" s="68" t="str">
        <f>IF(BL31="","",BL31*(Inflation!$B$18/Inflation!$B$2))</f>
        <v/>
      </c>
      <c r="CS31" s="68" t="str">
        <f>IF(BM31="","",BM31*(Inflation!$B$18/Inflation!$B$2))</f>
        <v/>
      </c>
      <c r="CT31" s="68" t="str">
        <f>IF(BN31="","",BN31*(Inflation!$B$18/Inflation!$B$2))</f>
        <v/>
      </c>
      <c r="CU31" s="68" t="str">
        <f>IF(BO31="","",BO31*(Inflation!$B$18/Inflation!$B$2))</f>
        <v/>
      </c>
      <c r="CV31" s="68" t="str">
        <f>IF(BP31="","",BP31*(Inflation!$B$18/Inflation!$B$2))</f>
        <v/>
      </c>
      <c r="CW31" s="68" t="str">
        <f>IF(BQ31="","",BQ31*(Inflation!$B$18/Inflation!$B$2))</f>
        <v/>
      </c>
      <c r="CX31" s="68" t="str">
        <f>IF(BR31="","",BR31*(Inflation!$B$18/Inflation!$B$2))</f>
        <v/>
      </c>
      <c r="CY31" s="68" t="str">
        <f>IF(BS31="","",BS31*(Inflation!$B$18/Inflation!$B$2))</f>
        <v/>
      </c>
      <c r="CZ31" s="68" t="str">
        <f>IF(BT31="","",BT31*(Inflation!$B$18/Inflation!$B$2))</f>
        <v/>
      </c>
    </row>
    <row r="32" spans="1:104" s="17" customFormat="1" ht="52" x14ac:dyDescent="0.25">
      <c r="A32" s="7" t="s">
        <v>175</v>
      </c>
      <c r="B32" s="7" t="s">
        <v>176</v>
      </c>
      <c r="C32" s="7" t="s">
        <v>153</v>
      </c>
      <c r="D32" s="7" t="s">
        <v>208</v>
      </c>
      <c r="E32" s="7" t="s">
        <v>220</v>
      </c>
      <c r="F32" s="71" t="s">
        <v>258</v>
      </c>
      <c r="G32" s="71" t="s">
        <v>283</v>
      </c>
      <c r="H32" s="11"/>
      <c r="I32" s="11"/>
      <c r="J32" s="11"/>
      <c r="K32" s="11"/>
      <c r="L32" s="11"/>
      <c r="M32" s="11"/>
      <c r="N32" s="11"/>
      <c r="O32" s="11"/>
      <c r="P32" s="11"/>
      <c r="Q32" s="11"/>
      <c r="R32" s="11"/>
      <c r="S32" s="11"/>
      <c r="T32" s="11"/>
      <c r="U32" s="11"/>
      <c r="V32" s="11"/>
      <c r="W32" s="11"/>
      <c r="X32" s="69">
        <v>2018</v>
      </c>
      <c r="Y32" s="55">
        <v>143</v>
      </c>
      <c r="Z32" s="11"/>
      <c r="AA32" s="11"/>
      <c r="AB32" s="69">
        <v>2018</v>
      </c>
      <c r="AC32" s="55">
        <v>144.69999999999999</v>
      </c>
      <c r="AD32" s="11"/>
      <c r="AE32" s="11"/>
      <c r="AF32" s="11"/>
      <c r="AG32" s="11"/>
      <c r="AH32" s="11"/>
      <c r="AI32" s="11"/>
      <c r="AJ32" s="11"/>
      <c r="AK32" s="11"/>
      <c r="AL32" s="11"/>
      <c r="AM32" s="11"/>
      <c r="AN32" s="47"/>
      <c r="AO32" s="68" t="str">
        <f>IF(H32="","",VLOOKUP(H32,Inflation!$A$2:'Inflation'!$B$21,2))</f>
        <v/>
      </c>
      <c r="AP32" s="68" t="str">
        <f>IF(I32="","",I32*(Inflation!$B$2/AO32))</f>
        <v/>
      </c>
      <c r="AQ32" s="68" t="str">
        <f>IF(J32="","",J32*(Inflation!$B$2/AO32))</f>
        <v/>
      </c>
      <c r="AR32" s="68" t="str">
        <f>IF(K32="","",K32*(Inflation!$B$2/AO32))</f>
        <v/>
      </c>
      <c r="AS32" s="68" t="str">
        <f>IF(L32="","",VLOOKUP(L32,Inflation!$A$2:'Inflation'!$B$21,2))</f>
        <v/>
      </c>
      <c r="AT32" s="68" t="str">
        <f>IF(M32="","",M32*(Inflation!$B$2/AS32))</f>
        <v/>
      </c>
      <c r="AU32" s="68" t="str">
        <f>IF(N32="","",N32*(Inflation!$B$2/AS32))</f>
        <v/>
      </c>
      <c r="AV32" s="68" t="str">
        <f>IF(O32="","",O32*(Inflation!$B$2/AS32))</f>
        <v/>
      </c>
      <c r="AW32" s="68" t="str">
        <f>IF(P32="","",VLOOKUP(P32,Inflation!$A$2:'Inflation'!$B$21,2))</f>
        <v/>
      </c>
      <c r="AX32" s="68" t="str">
        <f>IF(Q32="","",Q32*(Inflation!$B$2/AW32))</f>
        <v/>
      </c>
      <c r="AY32" s="68" t="str">
        <f>IF(R32="","",R32*(Inflation!$B$2/AW32))</f>
        <v/>
      </c>
      <c r="AZ32" s="68" t="str">
        <f>IF(S32="","",S32*(Inflation!$B$2/AW32))</f>
        <v/>
      </c>
      <c r="BA32" s="68" t="str">
        <f>IF(T32="","",VLOOKUP(T32,Inflation!$A$2:'Inflation'!$B$21,2))</f>
        <v/>
      </c>
      <c r="BB32" s="68" t="str">
        <f>IF(U32="","",U32*(Inflation!$B$2/BA32))</f>
        <v/>
      </c>
      <c r="BC32" s="68" t="str">
        <f>IF(V32="","",V32*(Inflation!$B$2/BA32))</f>
        <v/>
      </c>
      <c r="BD32" s="68" t="str">
        <f>IF(W32="","",W32*(Inflation!$B$2/BA32))</f>
        <v/>
      </c>
      <c r="BE32" s="68">
        <f>IF(X32="","",VLOOKUP(X32,Inflation!$A$2:'Inflation'!$B$21,2))</f>
        <v>109.9992514655213</v>
      </c>
      <c r="BF32" s="68">
        <f>IF(Y32="","",Y32*(Inflation!$B$2/BE32))</f>
        <v>103.72770585240207</v>
      </c>
      <c r="BG32" s="68" t="str">
        <f>IF(Z32="","",Z32*(Inflation!$B$2/BE32))</f>
        <v/>
      </c>
      <c r="BH32" s="68" t="str">
        <f>IF(AA32="","",AA32*(Inflation!$B$2/BE32))</f>
        <v/>
      </c>
      <c r="BI32" s="68">
        <f>IF(AB32="","",VLOOKUP(AB32,Inflation!$A$2:'Inflation'!$B$21,2))</f>
        <v>109.9992514655213</v>
      </c>
      <c r="BJ32" s="68">
        <f>IF(AC32="","",AC32*(Inflation!$B$2/BI32))</f>
        <v>104.96083242547257</v>
      </c>
      <c r="BK32" s="68" t="str">
        <f>IF(AD32="","",AD32*(Inflation!$B$2/BI32))</f>
        <v/>
      </c>
      <c r="BL32" s="68" t="str">
        <f>IF(AE32="","",AE32*(Inflation!$B$2/BI32))</f>
        <v/>
      </c>
      <c r="BM32" s="68" t="str">
        <f>IF(AF32="","",VLOOKUP(AF32,Inflation!$A$2:'Inflation'!$B$21,2))</f>
        <v/>
      </c>
      <c r="BN32" s="68" t="str">
        <f>IF(AG32="","",AG32*(Inflation!$B$2/BM32))</f>
        <v/>
      </c>
      <c r="BO32" s="68" t="str">
        <f>IF(AH32="","",AH32*(Inflation!$B$2/BM32))</f>
        <v/>
      </c>
      <c r="BP32" s="68" t="str">
        <f>IF(AI32="","",AI32*(Inflation!$B$2/BM32))</f>
        <v/>
      </c>
      <c r="BQ32" s="68" t="str">
        <f>IF(AJ32="","",VLOOKUP(AJ32,Inflation!$A$2:'Inflation'!$B$21,2))</f>
        <v/>
      </c>
      <c r="BR32" s="68" t="str">
        <f>IF(AK32="","",AK32*(Inflation!$B$2/BQ32))</f>
        <v/>
      </c>
      <c r="BS32" s="68" t="str">
        <f>IF(AL32="","",AL32*(Inflation!$B$2/BQ32))</f>
        <v/>
      </c>
      <c r="BT32" s="68" t="str">
        <f>IF(AM32="","",AM32*(Inflation!$B$2/BQ32))</f>
        <v/>
      </c>
      <c r="BU32" s="46"/>
      <c r="BV32" s="68" t="str">
        <f>IF(AP32="","",AP32*(Inflation!$B$18/Inflation!$B$2))</f>
        <v/>
      </c>
      <c r="BW32" s="68" t="str">
        <f>IF(AQ32="","",AQ32*(Inflation!$B$18/Inflation!$B$2))</f>
        <v/>
      </c>
      <c r="BX32" s="68" t="str">
        <f>IF(AR32="","",AR32*(Inflation!$B$18/Inflation!$B$2))</f>
        <v/>
      </c>
      <c r="BY32" s="68" t="str">
        <f>IF(AS32="","",AS32*(Inflation!$B$18/Inflation!$B$2))</f>
        <v/>
      </c>
      <c r="BZ32" s="68" t="str">
        <f>IF(AT32="","",AT32*(Inflation!$B$18/Inflation!$B$2))</f>
        <v/>
      </c>
      <c r="CA32" s="68" t="str">
        <f>IF(AU32="","",AU32*(Inflation!$B$18/Inflation!$B$2))</f>
        <v/>
      </c>
      <c r="CB32" s="68" t="str">
        <f>IF(AV32="","",AV32*(Inflation!$B$18/Inflation!$B$2))</f>
        <v/>
      </c>
      <c r="CC32" s="68" t="str">
        <f>IF(AW32="","",AW32*(Inflation!$B$18/Inflation!$B$2))</f>
        <v/>
      </c>
      <c r="CD32" s="68" t="str">
        <f>IF(AX32="","",AX32*(Inflation!$B$18/Inflation!$B$2))</f>
        <v/>
      </c>
      <c r="CE32" s="68" t="str">
        <f>IF(AY32="","",AY32*(Inflation!$B$18/Inflation!$B$2))</f>
        <v/>
      </c>
      <c r="CF32" s="68" t="str">
        <f>IF(AZ32="","",AZ32*(Inflation!$B$18/Inflation!$B$2))</f>
        <v/>
      </c>
      <c r="CG32" s="68" t="str">
        <f>IF(BA32="","",BA32*(Inflation!$B$18/Inflation!$B$2))</f>
        <v/>
      </c>
      <c r="CH32" s="68" t="str">
        <f>IF(BB32="","",BB32*(Inflation!$B$18/Inflation!$B$2))</f>
        <v/>
      </c>
      <c r="CI32" s="68" t="str">
        <f>IF(BC32="","",BC32*(Inflation!$B$18/Inflation!$B$2))</f>
        <v/>
      </c>
      <c r="CJ32" s="68" t="str">
        <f>IF(BD32="","",BD32*(Inflation!$B$18/Inflation!$B$2))</f>
        <v/>
      </c>
      <c r="CK32" s="68">
        <f>IF(BE32="","",BE32*(Inflation!$B$18/Inflation!$B$2))</f>
        <v>148.8181375761385</v>
      </c>
      <c r="CL32" s="68">
        <f>IF(BF32="","",BF32*(Inflation!$B$18/Inflation!$B$2))</f>
        <v>140.33335494867899</v>
      </c>
      <c r="CM32" s="68" t="str">
        <f>IF(BG32="","",BG32*(Inflation!$B$18/Inflation!$B$2))</f>
        <v/>
      </c>
      <c r="CN32" s="68" t="str">
        <f>IF(BH32="","",BH32*(Inflation!$B$18/Inflation!$B$2))</f>
        <v/>
      </c>
      <c r="CO32" s="68">
        <f>IF(BI32="","",BI32*(Inflation!$B$18/Inflation!$B$2))</f>
        <v>148.8181375761385</v>
      </c>
      <c r="CP32" s="68">
        <f>IF(BJ32="","",BJ32*(Inflation!$B$18/Inflation!$B$2))</f>
        <v>142.001653573943</v>
      </c>
      <c r="CQ32" s="68" t="str">
        <f>IF(BK32="","",BK32*(Inflation!$B$18/Inflation!$B$2))</f>
        <v/>
      </c>
      <c r="CR32" s="68" t="str">
        <f>IF(BL32="","",BL32*(Inflation!$B$18/Inflation!$B$2))</f>
        <v/>
      </c>
      <c r="CS32" s="68" t="str">
        <f>IF(BM32="","",BM32*(Inflation!$B$18/Inflation!$B$2))</f>
        <v/>
      </c>
      <c r="CT32" s="68" t="str">
        <f>IF(BN32="","",BN32*(Inflation!$B$18/Inflation!$B$2))</f>
        <v/>
      </c>
      <c r="CU32" s="68" t="str">
        <f>IF(BO32="","",BO32*(Inflation!$B$18/Inflation!$B$2))</f>
        <v/>
      </c>
      <c r="CV32" s="68" t="str">
        <f>IF(BP32="","",BP32*(Inflation!$B$18/Inflation!$B$2))</f>
        <v/>
      </c>
      <c r="CW32" s="68" t="str">
        <f>IF(BQ32="","",BQ32*(Inflation!$B$18/Inflation!$B$2))</f>
        <v/>
      </c>
      <c r="CX32" s="68" t="str">
        <f>IF(BR32="","",BR32*(Inflation!$B$18/Inflation!$B$2))</f>
        <v/>
      </c>
      <c r="CY32" s="68" t="str">
        <f>IF(BS32="","",BS32*(Inflation!$B$18/Inflation!$B$2))</f>
        <v/>
      </c>
      <c r="CZ32" s="68" t="str">
        <f>IF(BT32="","",BT32*(Inflation!$B$18/Inflation!$B$2))</f>
        <v/>
      </c>
    </row>
    <row r="33" spans="1:104" s="17" customFormat="1" ht="91" x14ac:dyDescent="0.25">
      <c r="A33" s="8" t="s">
        <v>177</v>
      </c>
      <c r="B33" s="8" t="s">
        <v>178</v>
      </c>
      <c r="C33" s="8" t="s">
        <v>154</v>
      </c>
      <c r="D33" s="8" t="s">
        <v>209</v>
      </c>
      <c r="E33" s="8"/>
      <c r="F33" s="71" t="s">
        <v>257</v>
      </c>
      <c r="G33" s="71" t="s">
        <v>284</v>
      </c>
      <c r="H33" s="70">
        <v>2016</v>
      </c>
      <c r="I33" s="57">
        <v>438</v>
      </c>
      <c r="J33" s="57">
        <v>438</v>
      </c>
      <c r="K33" s="57">
        <v>438</v>
      </c>
      <c r="L33" s="70">
        <v>2016</v>
      </c>
      <c r="M33" s="57">
        <v>446</v>
      </c>
      <c r="N33" s="57">
        <v>446</v>
      </c>
      <c r="O33" s="57">
        <v>446</v>
      </c>
      <c r="P33" s="70">
        <v>2016</v>
      </c>
      <c r="Q33" s="57">
        <v>282</v>
      </c>
      <c r="R33" s="57">
        <v>282</v>
      </c>
      <c r="S33" s="57">
        <v>282</v>
      </c>
      <c r="T33" s="70">
        <v>2016</v>
      </c>
      <c r="U33" s="57">
        <v>287</v>
      </c>
      <c r="V33" s="57">
        <v>287</v>
      </c>
      <c r="W33" s="57">
        <v>287</v>
      </c>
      <c r="X33" s="56"/>
      <c r="Y33" s="56"/>
      <c r="Z33" s="56"/>
      <c r="AA33" s="56"/>
      <c r="AB33" s="56"/>
      <c r="AC33" s="56"/>
      <c r="AD33" s="56"/>
      <c r="AE33" s="56"/>
      <c r="AF33" s="56"/>
      <c r="AG33" s="56"/>
      <c r="AH33" s="56"/>
      <c r="AI33" s="56"/>
      <c r="AJ33" s="56"/>
      <c r="AK33" s="56"/>
      <c r="AL33" s="56"/>
      <c r="AM33" s="56"/>
      <c r="AN33" s="47"/>
      <c r="AO33" s="68">
        <f>IF(H33="","",VLOOKUP(H33,Inflation!$A$2:'Inflation'!$B$21,2))</f>
        <v>105.935</v>
      </c>
      <c r="AP33" s="68">
        <f>IF(I33="","",I33*(Inflation!$B$2/AO33))</f>
        <v>329.9005994241752</v>
      </c>
      <c r="AQ33" s="68">
        <f>IF(J33="","",J33*(Inflation!$B$2/AO33))</f>
        <v>329.9005994241752</v>
      </c>
      <c r="AR33" s="68">
        <f>IF(K33="","",K33*(Inflation!$B$2/AO33))</f>
        <v>329.9005994241752</v>
      </c>
      <c r="AS33" s="68">
        <f>IF(L33="","",VLOOKUP(L33,Inflation!$A$2:'Inflation'!$B$21,2))</f>
        <v>105.935</v>
      </c>
      <c r="AT33" s="68">
        <f>IF(M33="","",M33*(Inflation!$B$2/AS33))</f>
        <v>335.92618114881765</v>
      </c>
      <c r="AU33" s="68">
        <f>IF(N33="","",N33*(Inflation!$B$2/AS33))</f>
        <v>335.92618114881765</v>
      </c>
      <c r="AV33" s="68">
        <f>IF(O33="","",O33*(Inflation!$B$2/AS33))</f>
        <v>335.92618114881765</v>
      </c>
      <c r="AW33" s="68">
        <f>IF(P33="","",VLOOKUP(P33,Inflation!$A$2:'Inflation'!$B$21,2))</f>
        <v>105.935</v>
      </c>
      <c r="AX33" s="68">
        <f>IF(Q33="","",Q33*(Inflation!$B$2/AW33))</f>
        <v>212.40175579364706</v>
      </c>
      <c r="AY33" s="68">
        <f>IF(R33="","",R33*(Inflation!$B$2/AW33))</f>
        <v>212.40175579364706</v>
      </c>
      <c r="AZ33" s="68">
        <f>IF(S33="","",S33*(Inflation!$B$2/AW33))</f>
        <v>212.40175579364706</v>
      </c>
      <c r="BA33" s="68">
        <f>IF(T33="","",VLOOKUP(T33,Inflation!$A$2:'Inflation'!$B$21,2))</f>
        <v>105.935</v>
      </c>
      <c r="BB33" s="68">
        <f>IF(U33="","",U33*(Inflation!$B$2/BA33))</f>
        <v>216.16774437154859</v>
      </c>
      <c r="BC33" s="68">
        <f>IF(V33="","",V33*(Inflation!$B$2/BA33))</f>
        <v>216.16774437154859</v>
      </c>
      <c r="BD33" s="68">
        <f>IF(W33="","",W33*(Inflation!$B$2/BA33))</f>
        <v>216.16774437154859</v>
      </c>
      <c r="BE33" s="68" t="str">
        <f>IF(X33="","",VLOOKUP(X33,Inflation!$A$2:'Inflation'!$B$21,2))</f>
        <v/>
      </c>
      <c r="BF33" s="68" t="str">
        <f>IF(Y33="","",Y33*(Inflation!$B$2/BE33))</f>
        <v/>
      </c>
      <c r="BG33" s="68" t="str">
        <f>IF(Z33="","",Z33*(Inflation!$B$2/BE33))</f>
        <v/>
      </c>
      <c r="BH33" s="68" t="str">
        <f>IF(AA33="","",AA33*(Inflation!$B$2/BE33))</f>
        <v/>
      </c>
      <c r="BI33" s="68" t="str">
        <f>IF(AB33="","",VLOOKUP(AB33,Inflation!$A$2:'Inflation'!$B$21,2))</f>
        <v/>
      </c>
      <c r="BJ33" s="68" t="str">
        <f>IF(AC33="","",AC33*(Inflation!$B$2/BI33))</f>
        <v/>
      </c>
      <c r="BK33" s="68" t="str">
        <f>IF(AD33="","",AD33*(Inflation!$B$2/BI33))</f>
        <v/>
      </c>
      <c r="BL33" s="68" t="str">
        <f>IF(AE33="","",AE33*(Inflation!$B$2/BI33))</f>
        <v/>
      </c>
      <c r="BM33" s="68" t="str">
        <f>IF(AF33="","",VLOOKUP(AF33,Inflation!$A$2:'Inflation'!$B$21,2))</f>
        <v/>
      </c>
      <c r="BN33" s="68" t="str">
        <f>IF(AG33="","",AG33*(Inflation!$B$2/BM33))</f>
        <v/>
      </c>
      <c r="BO33" s="68" t="str">
        <f>IF(AH33="","",AH33*(Inflation!$B$2/BM33))</f>
        <v/>
      </c>
      <c r="BP33" s="68" t="str">
        <f>IF(AI33="","",AI33*(Inflation!$B$2/BM33))</f>
        <v/>
      </c>
      <c r="BQ33" s="68" t="str">
        <f>IF(AJ33="","",VLOOKUP(AJ33,Inflation!$A$2:'Inflation'!$B$21,2))</f>
        <v/>
      </c>
      <c r="BR33" s="68" t="str">
        <f>IF(AK33="","",AK33*(Inflation!$B$2/BQ33))</f>
        <v/>
      </c>
      <c r="BS33" s="68" t="str">
        <f>IF(AL33="","",AL33*(Inflation!$B$2/BQ33))</f>
        <v/>
      </c>
      <c r="BT33" s="68" t="str">
        <f>IF(AM33="","",AM33*(Inflation!$B$2/BQ33))</f>
        <v/>
      </c>
      <c r="BU33" s="46"/>
      <c r="BV33" s="68">
        <f>IF(AP33="","",AP33*(Inflation!$B$18/Inflation!$B$2))</f>
        <v>446.32297163354878</v>
      </c>
      <c r="BW33" s="68">
        <f>IF(AQ33="","",AQ33*(Inflation!$B$18/Inflation!$B$2))</f>
        <v>446.32297163354878</v>
      </c>
      <c r="BX33" s="68">
        <f>IF(AR33="","",AR33*(Inflation!$B$18/Inflation!$B$2))</f>
        <v>446.32297163354878</v>
      </c>
      <c r="BY33" s="68">
        <f>IF(AS33="","",AS33*(Inflation!$B$18/Inflation!$B$2))</f>
        <v>143.31960621631782</v>
      </c>
      <c r="BZ33" s="68">
        <f>IF(AT33="","",AT33*(Inflation!$B$18/Inflation!$B$2))</f>
        <v>454.47498938028025</v>
      </c>
      <c r="CA33" s="68">
        <f>IF(AU33="","",AU33*(Inflation!$B$18/Inflation!$B$2))</f>
        <v>454.47498938028025</v>
      </c>
      <c r="CB33" s="68">
        <f>IF(AV33="","",AV33*(Inflation!$B$18/Inflation!$B$2))</f>
        <v>454.47498938028025</v>
      </c>
      <c r="CC33" s="68">
        <f>IF(AW33="","",AW33*(Inflation!$B$18/Inflation!$B$2))</f>
        <v>143.31960621631782</v>
      </c>
      <c r="CD33" s="68">
        <f>IF(AX33="","",AX33*(Inflation!$B$18/Inflation!$B$2))</f>
        <v>287.35862557228484</v>
      </c>
      <c r="CE33" s="68">
        <f>IF(AY33="","",AY33*(Inflation!$B$18/Inflation!$B$2))</f>
        <v>287.35862557228484</v>
      </c>
      <c r="CF33" s="68">
        <f>IF(AZ33="","",AZ33*(Inflation!$B$18/Inflation!$B$2))</f>
        <v>287.35862557228484</v>
      </c>
      <c r="CG33" s="68">
        <f>IF(BA33="","",BA33*(Inflation!$B$18/Inflation!$B$2))</f>
        <v>143.31960621631782</v>
      </c>
      <c r="CH33" s="68">
        <f>IF(BB33="","",BB33*(Inflation!$B$18/Inflation!$B$2))</f>
        <v>292.45363666399203</v>
      </c>
      <c r="CI33" s="68">
        <f>IF(BC33="","",BC33*(Inflation!$B$18/Inflation!$B$2))</f>
        <v>292.45363666399203</v>
      </c>
      <c r="CJ33" s="68">
        <f>IF(BD33="","",BD33*(Inflation!$B$18/Inflation!$B$2))</f>
        <v>292.45363666399203</v>
      </c>
      <c r="CK33" s="68" t="str">
        <f>IF(BE33="","",BE33*(Inflation!$B$18/Inflation!$B$2))</f>
        <v/>
      </c>
      <c r="CL33" s="68" t="str">
        <f>IF(BF33="","",BF33*(Inflation!$B$18/Inflation!$B$2))</f>
        <v/>
      </c>
      <c r="CM33" s="68" t="str">
        <f>IF(BG33="","",BG33*(Inflation!$B$18/Inflation!$B$2))</f>
        <v/>
      </c>
      <c r="CN33" s="68" t="str">
        <f>IF(BH33="","",BH33*(Inflation!$B$18/Inflation!$B$2))</f>
        <v/>
      </c>
      <c r="CO33" s="68" t="str">
        <f>IF(BI33="","",BI33*(Inflation!$B$18/Inflation!$B$2))</f>
        <v/>
      </c>
      <c r="CP33" s="68" t="str">
        <f>IF(BJ33="","",BJ33*(Inflation!$B$18/Inflation!$B$2))</f>
        <v/>
      </c>
      <c r="CQ33" s="68" t="str">
        <f>IF(BK33="","",BK33*(Inflation!$B$18/Inflation!$B$2))</f>
        <v/>
      </c>
      <c r="CR33" s="68" t="str">
        <f>IF(BL33="","",BL33*(Inflation!$B$18/Inflation!$B$2))</f>
        <v/>
      </c>
      <c r="CS33" s="68" t="str">
        <f>IF(BM33="","",BM33*(Inflation!$B$18/Inflation!$B$2))</f>
        <v/>
      </c>
      <c r="CT33" s="68" t="str">
        <f>IF(BN33="","",BN33*(Inflation!$B$18/Inflation!$B$2))</f>
        <v/>
      </c>
      <c r="CU33" s="68" t="str">
        <f>IF(BO33="","",BO33*(Inflation!$B$18/Inflation!$B$2))</f>
        <v/>
      </c>
      <c r="CV33" s="68" t="str">
        <f>IF(BP33="","",BP33*(Inflation!$B$18/Inflation!$B$2))</f>
        <v/>
      </c>
      <c r="CW33" s="68" t="str">
        <f>IF(BQ33="","",BQ33*(Inflation!$B$18/Inflation!$B$2))</f>
        <v/>
      </c>
      <c r="CX33" s="68" t="str">
        <f>IF(BR33="","",BR33*(Inflation!$B$18/Inflation!$B$2))</f>
        <v/>
      </c>
      <c r="CY33" s="68" t="str">
        <f>IF(BS33="","",BS33*(Inflation!$B$18/Inflation!$B$2))</f>
        <v/>
      </c>
      <c r="CZ33" s="68" t="str">
        <f>IF(BT33="","",BT33*(Inflation!$B$18/Inflation!$B$2))</f>
        <v/>
      </c>
    </row>
    <row r="34" spans="1:104" s="17" customFormat="1" ht="78" x14ac:dyDescent="0.25">
      <c r="A34" s="8" t="s">
        <v>179</v>
      </c>
      <c r="B34" s="8" t="s">
        <v>179</v>
      </c>
      <c r="C34" s="8" t="s">
        <v>155</v>
      </c>
      <c r="D34" s="8" t="s">
        <v>210</v>
      </c>
      <c r="E34" s="8" t="s">
        <v>221</v>
      </c>
      <c r="F34" s="72" t="s">
        <v>276</v>
      </c>
      <c r="G34" s="71" t="s">
        <v>307</v>
      </c>
      <c r="H34" s="56"/>
      <c r="I34" s="56"/>
      <c r="J34" s="56"/>
      <c r="K34" s="56"/>
      <c r="L34" s="56"/>
      <c r="M34" s="56"/>
      <c r="N34" s="56"/>
      <c r="O34" s="56"/>
      <c r="P34" s="56"/>
      <c r="Q34" s="56"/>
      <c r="R34" s="56"/>
      <c r="S34" s="56"/>
      <c r="T34" s="56"/>
      <c r="U34" s="56"/>
      <c r="V34" s="56"/>
      <c r="W34" s="56"/>
      <c r="X34" s="70">
        <v>2018</v>
      </c>
      <c r="Y34" s="57">
        <v>115</v>
      </c>
      <c r="Z34" s="56"/>
      <c r="AA34" s="56"/>
      <c r="AB34" s="70">
        <v>2018</v>
      </c>
      <c r="AC34" s="57">
        <v>115</v>
      </c>
      <c r="AD34" s="56"/>
      <c r="AE34" s="56"/>
      <c r="AF34" s="56"/>
      <c r="AG34" s="56"/>
      <c r="AH34" s="56"/>
      <c r="AI34" s="56"/>
      <c r="AJ34" s="56"/>
      <c r="AK34" s="56"/>
      <c r="AL34" s="56"/>
      <c r="AM34" s="56"/>
      <c r="AN34" s="47"/>
      <c r="AO34" s="68" t="str">
        <f>IF(H34="","",VLOOKUP(H34,Inflation!$A$2:'Inflation'!$B$21,2))</f>
        <v/>
      </c>
      <c r="AP34" s="68" t="str">
        <f>IF(I34="","",I34*(Inflation!$B$2/AO34))</f>
        <v/>
      </c>
      <c r="AQ34" s="68" t="str">
        <f>IF(J34="","",J34*(Inflation!$B$2/AO34))</f>
        <v/>
      </c>
      <c r="AR34" s="68" t="str">
        <f>IF(K34="","",K34*(Inflation!$B$2/AO34))</f>
        <v/>
      </c>
      <c r="AS34" s="68" t="str">
        <f>IF(L34="","",VLOOKUP(L34,Inflation!$A$2:'Inflation'!$B$21,2))</f>
        <v/>
      </c>
      <c r="AT34" s="68" t="str">
        <f>IF(M34="","",M34*(Inflation!$B$2/AS34))</f>
        <v/>
      </c>
      <c r="AU34" s="68" t="str">
        <f>IF(N34="","",N34*(Inflation!$B$2/AS34))</f>
        <v/>
      </c>
      <c r="AV34" s="68" t="str">
        <f>IF(O34="","",O34*(Inflation!$B$2/AS34))</f>
        <v/>
      </c>
      <c r="AW34" s="68" t="str">
        <f>IF(P34="","",VLOOKUP(P34,Inflation!$A$2:'Inflation'!$B$21,2))</f>
        <v/>
      </c>
      <c r="AX34" s="68" t="str">
        <f>IF(Q34="","",Q34*(Inflation!$B$2/AW34))</f>
        <v/>
      </c>
      <c r="AY34" s="68" t="str">
        <f>IF(R34="","",R34*(Inflation!$B$2/AW34))</f>
        <v/>
      </c>
      <c r="AZ34" s="68" t="str">
        <f>IF(S34="","",S34*(Inflation!$B$2/AW34))</f>
        <v/>
      </c>
      <c r="BA34" s="68" t="str">
        <f>IF(T34="","",VLOOKUP(T34,Inflation!$A$2:'Inflation'!$B$21,2))</f>
        <v/>
      </c>
      <c r="BB34" s="68" t="str">
        <f>IF(U34="","",U34*(Inflation!$B$2/BA34))</f>
        <v/>
      </c>
      <c r="BC34" s="68" t="str">
        <f>IF(V34="","",V34*(Inflation!$B$2/BA34))</f>
        <v/>
      </c>
      <c r="BD34" s="68" t="str">
        <f>IF(W34="","",W34*(Inflation!$B$2/BA34))</f>
        <v/>
      </c>
      <c r="BE34" s="68">
        <f>IF(X34="","",VLOOKUP(X34,Inflation!$A$2:'Inflation'!$B$21,2))</f>
        <v>109.9992514655213</v>
      </c>
      <c r="BF34" s="68">
        <f>IF(Y34="","",Y34*(Inflation!$B$2/BE34))</f>
        <v>83.417385825358309</v>
      </c>
      <c r="BG34" s="68" t="str">
        <f>IF(Z34="","",Z34*(Inflation!$B$2/BE34))</f>
        <v/>
      </c>
      <c r="BH34" s="68" t="str">
        <f>IF(AA34="","",AA34*(Inflation!$B$2/BE34))</f>
        <v/>
      </c>
      <c r="BI34" s="68">
        <f>IF(AB34="","",VLOOKUP(AB34,Inflation!$A$2:'Inflation'!$B$21,2))</f>
        <v>109.9992514655213</v>
      </c>
      <c r="BJ34" s="68">
        <f>IF(AC34="","",AC34*(Inflation!$B$2/BI34))</f>
        <v>83.417385825358309</v>
      </c>
      <c r="BK34" s="68" t="str">
        <f>IF(AD34="","",AD34*(Inflation!$B$2/BI34))</f>
        <v/>
      </c>
      <c r="BL34" s="68" t="str">
        <f>IF(AE34="","",AE34*(Inflation!$B$2/BI34))</f>
        <v/>
      </c>
      <c r="BM34" s="68" t="str">
        <f>IF(AF34="","",VLOOKUP(AF34,Inflation!$A$2:'Inflation'!$B$21,2))</f>
        <v/>
      </c>
      <c r="BN34" s="68" t="str">
        <f>IF(AG34="","",AG34*(Inflation!$B$2/BM34))</f>
        <v/>
      </c>
      <c r="BO34" s="68" t="str">
        <f>IF(AH34="","",AH34*(Inflation!$B$2/BM34))</f>
        <v/>
      </c>
      <c r="BP34" s="68" t="str">
        <f>IF(AI34="","",AI34*(Inflation!$B$2/BM34))</f>
        <v/>
      </c>
      <c r="BQ34" s="68" t="str">
        <f>IF(AJ34="","",VLOOKUP(AJ34,Inflation!$A$2:'Inflation'!$B$21,2))</f>
        <v/>
      </c>
      <c r="BR34" s="68" t="str">
        <f>IF(AK34="","",AK34*(Inflation!$B$2/BQ34))</f>
        <v/>
      </c>
      <c r="BS34" s="68" t="str">
        <f>IF(AL34="","",AL34*(Inflation!$B$2/BQ34))</f>
        <v/>
      </c>
      <c r="BT34" s="68" t="str">
        <f>IF(AM34="","",AM34*(Inflation!$B$2/BQ34))</f>
        <v/>
      </c>
      <c r="BU34" s="46"/>
      <c r="BV34" s="68" t="str">
        <f>IF(AP34="","",AP34*(Inflation!$B$18/Inflation!$B$2))</f>
        <v/>
      </c>
      <c r="BW34" s="68" t="str">
        <f>IF(AQ34="","",AQ34*(Inflation!$B$18/Inflation!$B$2))</f>
        <v/>
      </c>
      <c r="BX34" s="68" t="str">
        <f>IF(AR34="","",AR34*(Inflation!$B$18/Inflation!$B$2))</f>
        <v/>
      </c>
      <c r="BY34" s="68" t="str">
        <f>IF(AS34="","",AS34*(Inflation!$B$18/Inflation!$B$2))</f>
        <v/>
      </c>
      <c r="BZ34" s="68" t="str">
        <f>IF(AT34="","",AT34*(Inflation!$B$18/Inflation!$B$2))</f>
        <v/>
      </c>
      <c r="CA34" s="68" t="str">
        <f>IF(AU34="","",AU34*(Inflation!$B$18/Inflation!$B$2))</f>
        <v/>
      </c>
      <c r="CB34" s="68" t="str">
        <f>IF(AV34="","",AV34*(Inflation!$B$18/Inflation!$B$2))</f>
        <v/>
      </c>
      <c r="CC34" s="68" t="str">
        <f>IF(AW34="","",AW34*(Inflation!$B$18/Inflation!$B$2))</f>
        <v/>
      </c>
      <c r="CD34" s="68" t="str">
        <f>IF(AX34="","",AX34*(Inflation!$B$18/Inflation!$B$2))</f>
        <v/>
      </c>
      <c r="CE34" s="68" t="str">
        <f>IF(AY34="","",AY34*(Inflation!$B$18/Inflation!$B$2))</f>
        <v/>
      </c>
      <c r="CF34" s="68" t="str">
        <f>IF(AZ34="","",AZ34*(Inflation!$B$18/Inflation!$B$2))</f>
        <v/>
      </c>
      <c r="CG34" s="68" t="str">
        <f>IF(BA34="","",BA34*(Inflation!$B$18/Inflation!$B$2))</f>
        <v/>
      </c>
      <c r="CH34" s="68" t="str">
        <f>IF(BB34="","",BB34*(Inflation!$B$18/Inflation!$B$2))</f>
        <v/>
      </c>
      <c r="CI34" s="68" t="str">
        <f>IF(BC34="","",BC34*(Inflation!$B$18/Inflation!$B$2))</f>
        <v/>
      </c>
      <c r="CJ34" s="68" t="str">
        <f>IF(BD34="","",BD34*(Inflation!$B$18/Inflation!$B$2))</f>
        <v/>
      </c>
      <c r="CK34" s="68">
        <f>IF(BE34="","",BE34*(Inflation!$B$18/Inflation!$B$2))</f>
        <v>148.8181375761385</v>
      </c>
      <c r="CL34" s="68">
        <f>IF(BF34="","",BF34*(Inflation!$B$18/Inflation!$B$2))</f>
        <v>112.85549523844814</v>
      </c>
      <c r="CM34" s="68" t="str">
        <f>IF(BG34="","",BG34*(Inflation!$B$18/Inflation!$B$2))</f>
        <v/>
      </c>
      <c r="CN34" s="68" t="str">
        <f>IF(BH34="","",BH34*(Inflation!$B$18/Inflation!$B$2))</f>
        <v/>
      </c>
      <c r="CO34" s="68">
        <f>IF(BI34="","",BI34*(Inflation!$B$18/Inflation!$B$2))</f>
        <v>148.8181375761385</v>
      </c>
      <c r="CP34" s="68">
        <f>IF(BJ34="","",BJ34*(Inflation!$B$18/Inflation!$B$2))</f>
        <v>112.85549523844814</v>
      </c>
      <c r="CQ34" s="68" t="str">
        <f>IF(BK34="","",BK34*(Inflation!$B$18/Inflation!$B$2))</f>
        <v/>
      </c>
      <c r="CR34" s="68" t="str">
        <f>IF(BL34="","",BL34*(Inflation!$B$18/Inflation!$B$2))</f>
        <v/>
      </c>
      <c r="CS34" s="68" t="str">
        <f>IF(BM34="","",BM34*(Inflation!$B$18/Inflation!$B$2))</f>
        <v/>
      </c>
      <c r="CT34" s="68" t="str">
        <f>IF(BN34="","",BN34*(Inflation!$B$18/Inflation!$B$2))</f>
        <v/>
      </c>
      <c r="CU34" s="68" t="str">
        <f>IF(BO34="","",BO34*(Inflation!$B$18/Inflation!$B$2))</f>
        <v/>
      </c>
      <c r="CV34" s="68" t="str">
        <f>IF(BP34="","",BP34*(Inflation!$B$18/Inflation!$B$2))</f>
        <v/>
      </c>
      <c r="CW34" s="68" t="str">
        <f>IF(BQ34="","",BQ34*(Inflation!$B$18/Inflation!$B$2))</f>
        <v/>
      </c>
      <c r="CX34" s="68" t="str">
        <f>IF(BR34="","",BR34*(Inflation!$B$18/Inflation!$B$2))</f>
        <v/>
      </c>
      <c r="CY34" s="68" t="str">
        <f>IF(BS34="","",BS34*(Inflation!$B$18/Inflation!$B$2))</f>
        <v/>
      </c>
      <c r="CZ34" s="68" t="str">
        <f>IF(BT34="","",BT34*(Inflation!$B$18/Inflation!$B$2))</f>
        <v/>
      </c>
    </row>
    <row r="35" spans="1:104" s="17" customFormat="1" ht="65" x14ac:dyDescent="0.25">
      <c r="A35" s="7" t="s">
        <v>180</v>
      </c>
      <c r="B35" s="7" t="s">
        <v>181</v>
      </c>
      <c r="C35" s="7" t="s">
        <v>156</v>
      </c>
      <c r="D35" s="7" t="s">
        <v>211</v>
      </c>
      <c r="E35" s="7" t="s">
        <v>222</v>
      </c>
      <c r="F35" s="71" t="s">
        <v>259</v>
      </c>
      <c r="G35" s="71" t="s">
        <v>304</v>
      </c>
      <c r="H35" s="11"/>
      <c r="I35" s="11"/>
      <c r="J35" s="11"/>
      <c r="K35" s="11"/>
      <c r="L35" s="11"/>
      <c r="M35" s="11"/>
      <c r="N35" s="11"/>
      <c r="O35" s="11"/>
      <c r="P35" s="69">
        <v>2016</v>
      </c>
      <c r="Q35" s="55">
        <v>37.4</v>
      </c>
      <c r="R35" s="11"/>
      <c r="S35" s="11"/>
      <c r="T35" s="69">
        <v>2016</v>
      </c>
      <c r="U35" s="55">
        <v>36</v>
      </c>
      <c r="V35" s="11"/>
      <c r="W35" s="11"/>
      <c r="X35" s="11"/>
      <c r="Y35" s="11"/>
      <c r="Z35" s="11"/>
      <c r="AA35" s="11"/>
      <c r="AB35" s="11"/>
      <c r="AC35" s="11"/>
      <c r="AD35" s="11"/>
      <c r="AE35" s="11"/>
      <c r="AF35" s="11"/>
      <c r="AG35" s="11"/>
      <c r="AH35" s="11"/>
      <c r="AI35" s="11"/>
      <c r="AJ35" s="11"/>
      <c r="AK35" s="11"/>
      <c r="AL35" s="11"/>
      <c r="AM35" s="11"/>
      <c r="AN35" s="47"/>
      <c r="AO35" s="68" t="str">
        <f>IF(H35="","",VLOOKUP(H35,Inflation!$A$2:'Inflation'!$B$21,2))</f>
        <v/>
      </c>
      <c r="AP35" s="68" t="str">
        <f>IF(I35="","",I35*(Inflation!$B$2/AO35))</f>
        <v/>
      </c>
      <c r="AQ35" s="68" t="str">
        <f>IF(J35="","",J35*(Inflation!$B$2/AO35))</f>
        <v/>
      </c>
      <c r="AR35" s="68" t="str">
        <f>IF(K35="","",K35*(Inflation!$B$2/AO35))</f>
        <v/>
      </c>
      <c r="AS35" s="68" t="str">
        <f>IF(L35="","",VLOOKUP(L35,Inflation!$A$2:'Inflation'!$B$21,2))</f>
        <v/>
      </c>
      <c r="AT35" s="68" t="str">
        <f>IF(M35="","",M35*(Inflation!$B$2/AS35))</f>
        <v/>
      </c>
      <c r="AU35" s="68" t="str">
        <f>IF(N35="","",N35*(Inflation!$B$2/AS35))</f>
        <v/>
      </c>
      <c r="AV35" s="68" t="str">
        <f>IF(O35="","",O35*(Inflation!$B$2/AS35))</f>
        <v/>
      </c>
      <c r="AW35" s="68">
        <f>IF(P35="","",VLOOKUP(P35,Inflation!$A$2:'Inflation'!$B$21,2))</f>
        <v>105.935</v>
      </c>
      <c r="AX35" s="68">
        <f>IF(Q35="","",Q35*(Inflation!$B$2/AW35))</f>
        <v>28.169594562703544</v>
      </c>
      <c r="AY35" s="68" t="str">
        <f>IF(R35="","",R35*(Inflation!$B$2/AW35))</f>
        <v/>
      </c>
      <c r="AZ35" s="68" t="str">
        <f>IF(S35="","",S35*(Inflation!$B$2/AW35))</f>
        <v/>
      </c>
      <c r="BA35" s="68">
        <f>IF(T35="","",VLOOKUP(T35,Inflation!$A$2:'Inflation'!$B$21,2))</f>
        <v>105.935</v>
      </c>
      <c r="BB35" s="68">
        <f>IF(U35="","",U35*(Inflation!$B$2/BA35))</f>
        <v>27.115117760891113</v>
      </c>
      <c r="BC35" s="68" t="str">
        <f>IF(V35="","",V35*(Inflation!$B$2/BA35))</f>
        <v/>
      </c>
      <c r="BD35" s="68" t="str">
        <f>IF(W35="","",W35*(Inflation!$B$2/BA35))</f>
        <v/>
      </c>
      <c r="BE35" s="68" t="str">
        <f>IF(X35="","",VLOOKUP(X35,Inflation!$A$2:'Inflation'!$B$21,2))</f>
        <v/>
      </c>
      <c r="BF35" s="68" t="str">
        <f>IF(Y35="","",Y35*(Inflation!$B$2/BE35))</f>
        <v/>
      </c>
      <c r="BG35" s="68" t="str">
        <f>IF(Z35="","",Z35*(Inflation!$B$2/BE35))</f>
        <v/>
      </c>
      <c r="BH35" s="68" t="str">
        <f>IF(AA35="","",AA35*(Inflation!$B$2/BE35))</f>
        <v/>
      </c>
      <c r="BI35" s="68" t="str">
        <f>IF(AB35="","",VLOOKUP(AB35,Inflation!$A$2:'Inflation'!$B$21,2))</f>
        <v/>
      </c>
      <c r="BJ35" s="68" t="str">
        <f>IF(AC35="","",AC35*(Inflation!$B$2/BI35))</f>
        <v/>
      </c>
      <c r="BK35" s="68" t="str">
        <f>IF(AD35="","",AD35*(Inflation!$B$2/BI35))</f>
        <v/>
      </c>
      <c r="BL35" s="68" t="str">
        <f>IF(AE35="","",AE35*(Inflation!$B$2/BI35))</f>
        <v/>
      </c>
      <c r="BM35" s="68" t="str">
        <f>IF(AF35="","",VLOOKUP(AF35,Inflation!$A$2:'Inflation'!$B$21,2))</f>
        <v/>
      </c>
      <c r="BN35" s="68" t="str">
        <f>IF(AG35="","",AG35*(Inflation!$B$2/BM35))</f>
        <v/>
      </c>
      <c r="BO35" s="68" t="str">
        <f>IF(AH35="","",AH35*(Inflation!$B$2/BM35))</f>
        <v/>
      </c>
      <c r="BP35" s="68" t="str">
        <f>IF(AI35="","",AI35*(Inflation!$B$2/BM35))</f>
        <v/>
      </c>
      <c r="BQ35" s="68" t="str">
        <f>IF(AJ35="","",VLOOKUP(AJ35,Inflation!$A$2:'Inflation'!$B$21,2))</f>
        <v/>
      </c>
      <c r="BR35" s="68" t="str">
        <f>IF(AK35="","",AK35*(Inflation!$B$2/BQ35))</f>
        <v/>
      </c>
      <c r="BS35" s="68" t="str">
        <f>IF(AL35="","",AL35*(Inflation!$B$2/BQ35))</f>
        <v/>
      </c>
      <c r="BT35" s="68" t="str">
        <f>IF(AM35="","",AM35*(Inflation!$B$2/BQ35))</f>
        <v/>
      </c>
      <c r="BU35" s="46"/>
      <c r="BV35" s="68" t="str">
        <f>IF(AP35="","",AP35*(Inflation!$B$18/Inflation!$B$2))</f>
        <v/>
      </c>
      <c r="BW35" s="68" t="str">
        <f>IF(AQ35="","",AQ35*(Inflation!$B$18/Inflation!$B$2))</f>
        <v/>
      </c>
      <c r="BX35" s="68" t="str">
        <f>IF(AR35="","",AR35*(Inflation!$B$18/Inflation!$B$2))</f>
        <v/>
      </c>
      <c r="BY35" s="68" t="str">
        <f>IF(AS35="","",AS35*(Inflation!$B$18/Inflation!$B$2))</f>
        <v/>
      </c>
      <c r="BZ35" s="68" t="str">
        <f>IF(AT35="","",AT35*(Inflation!$B$18/Inflation!$B$2))</f>
        <v/>
      </c>
      <c r="CA35" s="68" t="str">
        <f>IF(AU35="","",AU35*(Inflation!$B$18/Inflation!$B$2))</f>
        <v/>
      </c>
      <c r="CB35" s="68" t="str">
        <f>IF(AV35="","",AV35*(Inflation!$B$18/Inflation!$B$2))</f>
        <v/>
      </c>
      <c r="CC35" s="68">
        <f>IF(AW35="","",AW35*(Inflation!$B$18/Inflation!$B$2))</f>
        <v>143.31960621631782</v>
      </c>
      <c r="CD35" s="68">
        <f>IF(AX35="","",AX35*(Inflation!$B$18/Inflation!$B$2))</f>
        <v>38.110682965969694</v>
      </c>
      <c r="CE35" s="68" t="str">
        <f>IF(AY35="","",AY35*(Inflation!$B$18/Inflation!$B$2))</f>
        <v/>
      </c>
      <c r="CF35" s="68" t="str">
        <f>IF(AZ35="","",AZ35*(Inflation!$B$18/Inflation!$B$2))</f>
        <v/>
      </c>
      <c r="CG35" s="68">
        <f>IF(BA35="","",BA35*(Inflation!$B$18/Inflation!$B$2))</f>
        <v>143.31960621631782</v>
      </c>
      <c r="CH35" s="68">
        <f>IF(BB35="","",BB35*(Inflation!$B$18/Inflation!$B$2))</f>
        <v>36.684079860291682</v>
      </c>
      <c r="CI35" s="68" t="str">
        <f>IF(BC35="","",BC35*(Inflation!$B$18/Inflation!$B$2))</f>
        <v/>
      </c>
      <c r="CJ35" s="68" t="str">
        <f>IF(BD35="","",BD35*(Inflation!$B$18/Inflation!$B$2))</f>
        <v/>
      </c>
      <c r="CK35" s="68" t="str">
        <f>IF(BE35="","",BE35*(Inflation!$B$18/Inflation!$B$2))</f>
        <v/>
      </c>
      <c r="CL35" s="68" t="str">
        <f>IF(BF35="","",BF35*(Inflation!$B$18/Inflation!$B$2))</f>
        <v/>
      </c>
      <c r="CM35" s="68" t="str">
        <f>IF(BG35="","",BG35*(Inflation!$B$18/Inflation!$B$2))</f>
        <v/>
      </c>
      <c r="CN35" s="68" t="str">
        <f>IF(BH35="","",BH35*(Inflation!$B$18/Inflation!$B$2))</f>
        <v/>
      </c>
      <c r="CO35" s="68" t="str">
        <f>IF(BI35="","",BI35*(Inflation!$B$18/Inflation!$B$2))</f>
        <v/>
      </c>
      <c r="CP35" s="68" t="str">
        <f>IF(BJ35="","",BJ35*(Inflation!$B$18/Inflation!$B$2))</f>
        <v/>
      </c>
      <c r="CQ35" s="68" t="str">
        <f>IF(BK35="","",BK35*(Inflation!$B$18/Inflation!$B$2))</f>
        <v/>
      </c>
      <c r="CR35" s="68" t="str">
        <f>IF(BL35="","",BL35*(Inflation!$B$18/Inflation!$B$2))</f>
        <v/>
      </c>
      <c r="CS35" s="68" t="str">
        <f>IF(BM35="","",BM35*(Inflation!$B$18/Inflation!$B$2))</f>
        <v/>
      </c>
      <c r="CT35" s="68" t="str">
        <f>IF(BN35="","",BN35*(Inflation!$B$18/Inflation!$B$2))</f>
        <v/>
      </c>
      <c r="CU35" s="68" t="str">
        <f>IF(BO35="","",BO35*(Inflation!$B$18/Inflation!$B$2))</f>
        <v/>
      </c>
      <c r="CV35" s="68" t="str">
        <f>IF(BP35="","",BP35*(Inflation!$B$18/Inflation!$B$2))</f>
        <v/>
      </c>
      <c r="CW35" s="68" t="str">
        <f>IF(BQ35="","",BQ35*(Inflation!$B$18/Inflation!$B$2))</f>
        <v/>
      </c>
      <c r="CX35" s="68" t="str">
        <f>IF(BR35="","",BR35*(Inflation!$B$18/Inflation!$B$2))</f>
        <v/>
      </c>
      <c r="CY35" s="68" t="str">
        <f>IF(BS35="","",BS35*(Inflation!$B$18/Inflation!$B$2))</f>
        <v/>
      </c>
      <c r="CZ35" s="68" t="str">
        <f>IF(BT35="","",BT35*(Inflation!$B$18/Inflation!$B$2))</f>
        <v/>
      </c>
    </row>
    <row r="36" spans="1:104" x14ac:dyDescent="0.25">
      <c r="G36" s="74"/>
    </row>
    <row r="37" spans="1:104" x14ac:dyDescent="0.25">
      <c r="G37" s="74"/>
    </row>
    <row r="38" spans="1:104" x14ac:dyDescent="0.25">
      <c r="G38" s="74"/>
    </row>
  </sheetData>
  <hyperlinks>
    <hyperlink ref="E5" r:id="rId1" location="page=1" display="Transfer estimates appearing in the preamble are program totals, rather than incremental amounts attributable to this rulemaking.                                                                 Revoked after disapproval under the CRA:  82 FR 31690" xr:uid="{00000000-0004-0000-0800-000000000000}"/>
    <hyperlink ref="E8" r:id="rId2" location="page=1" display="Rule was delayed, but confirmed: 82 FR 23723" xr:uid="{00000000-0004-0000-0800-000001000000}"/>
    <hyperlink ref="E9" r:id="rId3" location="page=1" display="Confirmation of effective date and compliance date:  82 FR 24211" xr:uid="{00000000-0004-0000-0800-000002000000}"/>
    <hyperlink ref="E10" r:id="rId4" location="page=1" display="Confirmation of effective date and compliance date:  82 FR 24218" xr:uid="{00000000-0004-0000-0800-000003000000}"/>
  </hyperlinks>
  <pageMargins left="0.75" right="0.75" top="1" bottom="1" header="0.5" footer="0.5"/>
  <pageSetup orientation="portrait"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24</vt:i4>
      </vt:variant>
    </vt:vector>
  </HeadingPairs>
  <TitlesOfParts>
    <vt:vector size="35" baseType="lpstr">
      <vt:lpstr>Notes and Contents</vt:lpstr>
      <vt:lpstr>Table 1-5</vt:lpstr>
      <vt:lpstr>Table1-6(a)</vt:lpstr>
      <vt:lpstr>Table1-6(b)</vt:lpstr>
      <vt:lpstr>Table1-6(c)</vt:lpstr>
      <vt:lpstr>Table1-6(d)</vt:lpstr>
      <vt:lpstr>Table1-7(a)</vt:lpstr>
      <vt:lpstr>Table 1-10</vt:lpstr>
      <vt:lpstr>Table A-1</vt:lpstr>
      <vt:lpstr>Inflation</vt:lpstr>
      <vt:lpstr>Traditionally_Independent_10yr</vt:lpstr>
      <vt:lpstr>Traditionally_Independent_10yr!_ftn1</vt:lpstr>
      <vt:lpstr>Traditionally_Independent_10yr!_ftn10</vt:lpstr>
      <vt:lpstr>Traditionally_Independent_10yr!_ftn11</vt:lpstr>
      <vt:lpstr>Traditionally_Independent_10yr!_ftn12</vt:lpstr>
      <vt:lpstr>Traditionally_Independent_10yr!_ftn2</vt:lpstr>
      <vt:lpstr>Traditionally_Independent_10yr!_ftn3</vt:lpstr>
      <vt:lpstr>Traditionally_Independent_10yr!_ftn4</vt:lpstr>
      <vt:lpstr>Traditionally_Independent_10yr!_ftn5</vt:lpstr>
      <vt:lpstr>Traditionally_Independent_10yr!_ftn6</vt:lpstr>
      <vt:lpstr>Traditionally_Independent_10yr!_ftn7</vt:lpstr>
      <vt:lpstr>Traditionally_Independent_10yr!_ftn8</vt:lpstr>
      <vt:lpstr>Traditionally_Independent_10yr!_ftn9</vt:lpstr>
      <vt:lpstr>Traditionally_Independent_10yr!_ftnref1</vt:lpstr>
      <vt:lpstr>Traditionally_Independent_10yr!_ftnref10</vt:lpstr>
      <vt:lpstr>Traditionally_Independent_10yr!_ftnref11</vt:lpstr>
      <vt:lpstr>Traditionally_Independent_10yr!_ftnref12</vt:lpstr>
      <vt:lpstr>Traditionally_Independent_10yr!_ftnref2</vt:lpstr>
      <vt:lpstr>Traditionally_Independent_10yr!_ftnref3</vt:lpstr>
      <vt:lpstr>Traditionally_Independent_10yr!_ftnref4</vt:lpstr>
      <vt:lpstr>Traditionally_Independent_10yr!_ftnref5</vt:lpstr>
      <vt:lpstr>Traditionally_Independent_10yr!_ftnref6</vt:lpstr>
      <vt:lpstr>Traditionally_Independent_10yr!_ftnref7</vt:lpstr>
      <vt:lpstr>Traditionally_Independent_10yr!_ftnref8</vt:lpstr>
      <vt:lpstr>Traditionally_Independent_10yr!_ftnref9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2021-01-13T13:16:02Z</dcterms:created>
  <dcterms:modified xsi:type="dcterms:W3CDTF">2021-01-13T13:16:37Z</dcterms:modified>
</cp:coreProperties>
</file>