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847BAB56-9A2D-4A57-99E8-AB9B88F7FE55}" xr6:coauthVersionLast="47" xr6:coauthVersionMax="47" xr10:uidLastSave="{00000000-0000-0000-0000-000000000000}"/>
  <bookViews>
    <workbookView xWindow="-120" yWindow="-120" windowWidth="29040" windowHeight="15720" xr2:uid="{00000000-000D-0000-FFFF-FFFF00000000}"/>
  </bookViews>
  <sheets>
    <sheet name="Notes and Contents" sheetId="10" r:id="rId1"/>
    <sheet name="Table 1-5" sheetId="8" r:id="rId2"/>
    <sheet name="Table 1-6(a)" sheetId="9" r:id="rId3"/>
    <sheet name="Table 1-6(b)" sheetId="15" r:id="rId4"/>
    <sheet name="Table 1-6(c)" sheetId="7" r:id="rId5"/>
    <sheet name="Table 1-6(d)" sheetId="13" r:id="rId6"/>
    <sheet name="Table 1-7(a)" sheetId="16" r:id="rId7"/>
    <sheet name="Table 1-7(b)" sheetId="11" r:id="rId8"/>
    <sheet name="Table 1-10" sheetId="17" r:id="rId9"/>
    <sheet name="Table A-1" sheetId="3" r:id="rId10"/>
    <sheet name="Inflation" sheetId="12" r:id="rId11"/>
  </sheets>
  <externalReferences>
    <externalReference r:id="rId12"/>
  </externalReferences>
  <definedNames>
    <definedName name="_xlnm._FilterDatabase" localSheetId="9" hidden="1">'Table A-1'!$A$3:$AM$46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3" l="1"/>
  <c r="B4" i="13"/>
  <c r="A5" i="13"/>
  <c r="B5" i="13"/>
  <c r="A6" i="13"/>
  <c r="B6" i="13"/>
  <c r="A7" i="13"/>
  <c r="B7" i="13"/>
  <c r="A8" i="13"/>
  <c r="B8" i="13"/>
  <c r="A9" i="13"/>
  <c r="B9" i="13"/>
  <c r="A10" i="13"/>
  <c r="B10" i="13"/>
  <c r="A11" i="13"/>
  <c r="B11" i="13"/>
  <c r="A12" i="13"/>
  <c r="B12" i="13"/>
  <c r="A13" i="13"/>
  <c r="B13" i="13"/>
  <c r="A14" i="13"/>
  <c r="B14" i="13"/>
  <c r="A15" i="13"/>
  <c r="B15" i="13"/>
  <c r="A16" i="13"/>
  <c r="B16" i="13"/>
  <c r="A17" i="13"/>
  <c r="B17" i="13"/>
  <c r="A18" i="13"/>
  <c r="B18"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B31" i="13"/>
  <c r="A32" i="13"/>
  <c r="B32" i="13"/>
  <c r="C24" i="13"/>
  <c r="D24" i="13"/>
  <c r="C4" i="13"/>
  <c r="D4" i="13"/>
  <c r="C5" i="13"/>
  <c r="D5" i="13"/>
  <c r="C6" i="13"/>
  <c r="D6" i="13"/>
  <c r="C7" i="13"/>
  <c r="D7" i="13"/>
  <c r="C8" i="13"/>
  <c r="D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5" i="13"/>
  <c r="D25" i="13"/>
  <c r="C26" i="13"/>
  <c r="D26" i="13"/>
  <c r="C27" i="13"/>
  <c r="D27" i="13"/>
  <c r="C28" i="13"/>
  <c r="D28" i="13"/>
  <c r="C29" i="13"/>
  <c r="D29" i="13"/>
  <c r="C30" i="13"/>
  <c r="D30" i="13"/>
  <c r="C31" i="13"/>
  <c r="D31" i="13"/>
  <c r="C32" i="13"/>
  <c r="D32" i="13"/>
  <c r="D7" i="8"/>
  <c r="E7" i="8"/>
  <c r="F7" i="8"/>
  <c r="G7" i="8"/>
  <c r="H7" i="8"/>
  <c r="I7" i="8"/>
  <c r="J7" i="8"/>
  <c r="C7" i="8"/>
  <c r="D8" i="11" l="1"/>
  <c r="C8" i="11"/>
  <c r="B8" i="11"/>
  <c r="A8" i="11"/>
  <c r="A10" i="11"/>
  <c r="B10" i="11"/>
  <c r="C10" i="11"/>
  <c r="D10" i="11"/>
  <c r="D9" i="11"/>
  <c r="C9" i="11"/>
  <c r="B9" i="11"/>
  <c r="A9" i="11"/>
  <c r="A11" i="9"/>
  <c r="B11" i="9"/>
  <c r="C11" i="9"/>
  <c r="D11" i="9"/>
  <c r="A5" i="9"/>
  <c r="B5" i="9"/>
  <c r="C5" i="9"/>
  <c r="D5" i="9"/>
  <c r="A6" i="9"/>
  <c r="B6" i="9"/>
  <c r="C6" i="9"/>
  <c r="D6" i="9"/>
  <c r="A7" i="9"/>
  <c r="B7" i="9"/>
  <c r="C7" i="9"/>
  <c r="D7" i="9"/>
  <c r="A8" i="9"/>
  <c r="B8" i="9"/>
  <c r="C8" i="9"/>
  <c r="D8" i="9"/>
  <c r="A9" i="9"/>
  <c r="B9" i="9"/>
  <c r="C9" i="9"/>
  <c r="D9" i="9"/>
  <c r="A10" i="9"/>
  <c r="B10" i="9"/>
  <c r="C10" i="9"/>
  <c r="D10" i="9"/>
  <c r="A12" i="9"/>
  <c r="B12" i="9"/>
  <c r="C12" i="9"/>
  <c r="D12" i="9"/>
  <c r="A6" i="16"/>
  <c r="B6" i="16"/>
  <c r="A7" i="16"/>
  <c r="B7" i="16"/>
  <c r="A8" i="16"/>
  <c r="B8" i="16"/>
  <c r="A9" i="16"/>
  <c r="B9" i="16"/>
  <c r="A10" i="16"/>
  <c r="B10" i="16"/>
  <c r="A11" i="16"/>
  <c r="B11" i="16"/>
  <c r="A12" i="16"/>
  <c r="B12" i="16"/>
  <c r="A13" i="16"/>
  <c r="B13" i="16"/>
  <c r="A14" i="16"/>
  <c r="B14" i="16"/>
  <c r="A15" i="16"/>
  <c r="B15" i="16"/>
  <c r="A16" i="16"/>
  <c r="B16" i="16"/>
  <c r="A17" i="16"/>
  <c r="B17" i="16"/>
  <c r="A18" i="16"/>
  <c r="B18" i="16"/>
  <c r="A19" i="16"/>
  <c r="B19" i="16"/>
  <c r="A20" i="16"/>
  <c r="B20" i="16"/>
  <c r="A21" i="16"/>
  <c r="B21" i="16"/>
  <c r="A22" i="16"/>
  <c r="B22" i="16"/>
  <c r="A23" i="16"/>
  <c r="B23" i="16"/>
  <c r="A24" i="16"/>
  <c r="B24" i="16"/>
  <c r="A25" i="16"/>
  <c r="B25" i="16"/>
  <c r="A26" i="16"/>
  <c r="B26" i="16"/>
  <c r="A27" i="16"/>
  <c r="B27" i="16"/>
  <c r="A28" i="16"/>
  <c r="B28" i="16"/>
  <c r="A29" i="16"/>
  <c r="B29" i="16"/>
  <c r="A30" i="16"/>
  <c r="B30" i="16"/>
  <c r="A31" i="16"/>
  <c r="B31" i="16"/>
  <c r="A32" i="16"/>
  <c r="B32" i="16"/>
  <c r="A33" i="16"/>
  <c r="B33" i="16"/>
  <c r="A34" i="16"/>
  <c r="B34" i="16"/>
  <c r="A35" i="16"/>
  <c r="B35" i="16"/>
  <c r="A36" i="16"/>
  <c r="B36" i="16"/>
  <c r="A37" i="16"/>
  <c r="B37" i="16"/>
  <c r="A38" i="16"/>
  <c r="B38" i="16"/>
  <c r="A39" i="16"/>
  <c r="B39" i="16"/>
  <c r="A40" i="16"/>
  <c r="B40" i="16"/>
  <c r="A41" i="16"/>
  <c r="B41" i="16"/>
  <c r="A42" i="16"/>
  <c r="B42" i="16"/>
  <c r="A43" i="16"/>
  <c r="B43" i="16"/>
  <c r="A44" i="16"/>
  <c r="B44" i="16"/>
  <c r="A6" i="15"/>
  <c r="B6" i="15"/>
  <c r="C6" i="15"/>
  <c r="D6" i="15"/>
  <c r="A7" i="15"/>
  <c r="B7" i="15"/>
  <c r="C7" i="15"/>
  <c r="D7" i="15"/>
  <c r="A8" i="15"/>
  <c r="B8" i="15"/>
  <c r="C8" i="15"/>
  <c r="D8" i="15"/>
  <c r="A9" i="15"/>
  <c r="B9" i="15"/>
  <c r="C9" i="15"/>
  <c r="D9" i="15"/>
  <c r="A10" i="15"/>
  <c r="B10" i="15"/>
  <c r="C10" i="15"/>
  <c r="D10" i="15"/>
  <c r="A11" i="15"/>
  <c r="B11" i="15"/>
  <c r="C11" i="15"/>
  <c r="D11" i="15"/>
  <c r="A12" i="15"/>
  <c r="B12" i="15"/>
  <c r="C12" i="15"/>
  <c r="D12" i="15"/>
  <c r="A13" i="15"/>
  <c r="B13" i="15"/>
  <c r="C13" i="15"/>
  <c r="D13" i="15"/>
  <c r="A14" i="15"/>
  <c r="B14" i="15"/>
  <c r="C14" i="15"/>
  <c r="D14" i="15"/>
  <c r="A15" i="15"/>
  <c r="B15" i="15"/>
  <c r="C15" i="15"/>
  <c r="D15" i="15"/>
  <c r="A16" i="15"/>
  <c r="B16" i="15"/>
  <c r="C16" i="15"/>
  <c r="D16" i="15"/>
  <c r="A17" i="15"/>
  <c r="B17" i="15"/>
  <c r="C17" i="15"/>
  <c r="D17" i="15"/>
  <c r="A18" i="15"/>
  <c r="B18" i="15"/>
  <c r="C18" i="15"/>
  <c r="D18" i="15"/>
  <c r="A19" i="15"/>
  <c r="B19" i="15"/>
  <c r="C19" i="15"/>
  <c r="D19" i="15"/>
  <c r="A20" i="15"/>
  <c r="B20" i="15"/>
  <c r="C20" i="15"/>
  <c r="D20" i="15"/>
  <c r="A21" i="15"/>
  <c r="B21" i="15"/>
  <c r="C21" i="15"/>
  <c r="D21" i="15"/>
  <c r="A22" i="15"/>
  <c r="B22" i="15"/>
  <c r="C22" i="15"/>
  <c r="D22" i="15"/>
  <c r="A23" i="15"/>
  <c r="B23" i="15"/>
  <c r="C23" i="15"/>
  <c r="D23" i="15"/>
  <c r="A24" i="15"/>
  <c r="B24" i="15"/>
  <c r="C24" i="15"/>
  <c r="D24" i="15"/>
  <c r="A25" i="15"/>
  <c r="B25" i="15"/>
  <c r="C25" i="15"/>
  <c r="D25" i="15"/>
  <c r="A6" i="7"/>
  <c r="B6" i="7"/>
  <c r="C6" i="7"/>
  <c r="D6" i="7"/>
  <c r="C7" i="16"/>
  <c r="D7" i="16"/>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C41" i="16"/>
  <c r="D41" i="16"/>
  <c r="C42" i="16"/>
  <c r="D42" i="16"/>
  <c r="C43" i="16"/>
  <c r="D43" i="16"/>
  <c r="C44" i="16"/>
  <c r="D44" i="16"/>
  <c r="C6" i="16"/>
  <c r="D6" i="16"/>
  <c r="A6" i="11"/>
  <c r="B6" i="11"/>
  <c r="C6" i="11"/>
  <c r="D6" i="11"/>
  <c r="A7" i="11"/>
  <c r="B7" i="11"/>
  <c r="C7" i="11"/>
  <c r="D7" i="11"/>
  <c r="A11" i="11"/>
  <c r="B11" i="11"/>
  <c r="C11" i="11"/>
  <c r="D11" i="11"/>
  <c r="AO77" i="3"/>
  <c r="AP77" i="3"/>
  <c r="AQ77" i="3"/>
  <c r="AR77" i="3"/>
  <c r="AS77" i="3"/>
  <c r="AT77" i="3"/>
  <c r="AU77" i="3"/>
  <c r="AV77" i="3"/>
  <c r="AW77" i="3"/>
  <c r="AX77" i="3" s="1"/>
  <c r="AY77" i="3"/>
  <c r="AZ77" i="3"/>
  <c r="BA77" i="3"/>
  <c r="BB77" i="3" s="1"/>
  <c r="BC77" i="3"/>
  <c r="BD77" i="3"/>
  <c r="BE77" i="3"/>
  <c r="BF77" i="3" s="1"/>
  <c r="F37" i="16" s="1"/>
  <c r="L37" i="16" s="1"/>
  <c r="BG77" i="3"/>
  <c r="E37" i="16" s="1"/>
  <c r="K37" i="16" s="1"/>
  <c r="BH77" i="3"/>
  <c r="G37" i="16" s="1"/>
  <c r="M37" i="16" s="1"/>
  <c r="BI77" i="3"/>
  <c r="BJ77" i="3" s="1"/>
  <c r="I37" i="16" s="1"/>
  <c r="O37" i="16" s="1"/>
  <c r="BK77" i="3"/>
  <c r="H37" i="16" s="1"/>
  <c r="N37" i="16" s="1"/>
  <c r="BL77" i="3"/>
  <c r="J37" i="16" s="1"/>
  <c r="P37" i="16" s="1"/>
  <c r="BM77" i="3"/>
  <c r="BN77" i="3"/>
  <c r="BO77" i="3"/>
  <c r="BP77" i="3"/>
  <c r="BQ77" i="3"/>
  <c r="BR77" i="3"/>
  <c r="BS77" i="3"/>
  <c r="BT77" i="3"/>
  <c r="AO76" i="3"/>
  <c r="AP76" i="3"/>
  <c r="AQ76" i="3"/>
  <c r="AR76" i="3"/>
  <c r="AS76" i="3"/>
  <c r="AT76" i="3"/>
  <c r="AU76" i="3"/>
  <c r="AV76" i="3"/>
  <c r="AW76" i="3"/>
  <c r="AX76" i="3" s="1"/>
  <c r="AY76" i="3"/>
  <c r="AZ76" i="3"/>
  <c r="BA76" i="3"/>
  <c r="BB76" i="3" s="1"/>
  <c r="BC76" i="3"/>
  <c r="BD76" i="3"/>
  <c r="BE76" i="3"/>
  <c r="BF76" i="3" s="1"/>
  <c r="F36" i="16" s="1"/>
  <c r="L36" i="16" s="1"/>
  <c r="BG76" i="3"/>
  <c r="E36" i="16" s="1"/>
  <c r="K36" i="16" s="1"/>
  <c r="BH76" i="3"/>
  <c r="G36" i="16" s="1"/>
  <c r="M36" i="16" s="1"/>
  <c r="BI76" i="3"/>
  <c r="BJ76" i="3" s="1"/>
  <c r="I36" i="16" s="1"/>
  <c r="O36" i="16" s="1"/>
  <c r="BK76" i="3"/>
  <c r="H36" i="16" s="1"/>
  <c r="N36" i="16" s="1"/>
  <c r="BL76" i="3"/>
  <c r="J36" i="16" s="1"/>
  <c r="P36" i="16" s="1"/>
  <c r="BM76" i="3"/>
  <c r="BN76" i="3"/>
  <c r="BO76" i="3"/>
  <c r="BP76" i="3"/>
  <c r="BQ76" i="3"/>
  <c r="BR76" i="3"/>
  <c r="BS76" i="3"/>
  <c r="BT76" i="3"/>
  <c r="AO47" i="3"/>
  <c r="AP47" i="3" s="1"/>
  <c r="F6" i="7" s="1"/>
  <c r="L6" i="7" s="1"/>
  <c r="AQ47" i="3"/>
  <c r="E6" i="7" s="1"/>
  <c r="K6" i="7" s="1"/>
  <c r="AR47" i="3"/>
  <c r="G6" i="7" s="1"/>
  <c r="M6" i="7" s="1"/>
  <c r="AS47" i="3"/>
  <c r="AT47" i="3" s="1"/>
  <c r="I6" i="7" s="1"/>
  <c r="O6" i="7" s="1"/>
  <c r="AU47" i="3"/>
  <c r="H6" i="7" s="1"/>
  <c r="N6" i="7" s="1"/>
  <c r="AV47" i="3"/>
  <c r="J6" i="7" s="1"/>
  <c r="P6" i="7" s="1"/>
  <c r="AW47" i="3"/>
  <c r="AX47" i="3"/>
  <c r="AY47" i="3"/>
  <c r="AZ47" i="3"/>
  <c r="BA47" i="3"/>
  <c r="BB47" i="3"/>
  <c r="BC47" i="3"/>
  <c r="BD47" i="3"/>
  <c r="BE47" i="3"/>
  <c r="BF47" i="3"/>
  <c r="BG47" i="3"/>
  <c r="BH47" i="3"/>
  <c r="BI47" i="3"/>
  <c r="BJ47" i="3"/>
  <c r="BK47" i="3"/>
  <c r="BL47" i="3"/>
  <c r="BM47" i="3"/>
  <c r="BN47" i="3"/>
  <c r="BO47" i="3"/>
  <c r="BP47" i="3"/>
  <c r="BQ47" i="3"/>
  <c r="BR47" i="3"/>
  <c r="BS47" i="3"/>
  <c r="BT47" i="3"/>
  <c r="AO84" i="3"/>
  <c r="AP84" i="3"/>
  <c r="F11" i="9" s="1"/>
  <c r="R11" i="9" s="1"/>
  <c r="AQ84" i="3"/>
  <c r="E11" i="9" s="1"/>
  <c r="AR84" i="3"/>
  <c r="G11" i="9" s="1"/>
  <c r="S11" i="9" s="1"/>
  <c r="AS84" i="3"/>
  <c r="AT84" i="3" s="1"/>
  <c r="I11" i="9" s="1"/>
  <c r="U11" i="9" s="1"/>
  <c r="AU84" i="3"/>
  <c r="H11" i="9" s="1"/>
  <c r="T11" i="9" s="1"/>
  <c r="AV84" i="3"/>
  <c r="J11" i="9" s="1"/>
  <c r="V11" i="9" s="1"/>
  <c r="AW84" i="3"/>
  <c r="AX84" i="3" s="1"/>
  <c r="L11" i="9" s="1"/>
  <c r="X11" i="9" s="1"/>
  <c r="AY84" i="3"/>
  <c r="K11" i="9" s="1"/>
  <c r="AZ84" i="3"/>
  <c r="M11" i="9" s="1"/>
  <c r="Y11" i="9" s="1"/>
  <c r="BA84" i="3"/>
  <c r="BB84" i="3" s="1"/>
  <c r="O11" i="9" s="1"/>
  <c r="AA11" i="9" s="1"/>
  <c r="BC84" i="3"/>
  <c r="N11" i="9" s="1"/>
  <c r="Z11" i="9" s="1"/>
  <c r="BD84" i="3"/>
  <c r="P11" i="9" s="1"/>
  <c r="AB11" i="9" s="1"/>
  <c r="BE84" i="3"/>
  <c r="BF84" i="3"/>
  <c r="BG84" i="3"/>
  <c r="BH84" i="3"/>
  <c r="BI84" i="3"/>
  <c r="BJ84" i="3"/>
  <c r="BK84" i="3"/>
  <c r="BL84" i="3"/>
  <c r="BM84" i="3"/>
  <c r="BN84" i="3"/>
  <c r="BO84" i="3"/>
  <c r="BP84" i="3"/>
  <c r="BQ84" i="3"/>
  <c r="BR84" i="3"/>
  <c r="BS84" i="3"/>
  <c r="BT84" i="3"/>
  <c r="AO78" i="3"/>
  <c r="AP78" i="3"/>
  <c r="AQ78" i="3"/>
  <c r="AR78" i="3"/>
  <c r="AS78" i="3"/>
  <c r="AT78" i="3"/>
  <c r="AU78" i="3"/>
  <c r="AV78" i="3"/>
  <c r="AW78" i="3"/>
  <c r="AX78" i="3"/>
  <c r="AY78" i="3"/>
  <c r="AZ78" i="3"/>
  <c r="BA78" i="3"/>
  <c r="BB78" i="3"/>
  <c r="BC78" i="3"/>
  <c r="BD78" i="3"/>
  <c r="BE78" i="3"/>
  <c r="BF78" i="3" s="1"/>
  <c r="F38" i="16" s="1"/>
  <c r="L38" i="16" s="1"/>
  <c r="BI78" i="3"/>
  <c r="BK78" i="3" s="1"/>
  <c r="H38" i="16" s="1"/>
  <c r="N38" i="16" s="1"/>
  <c r="BM78" i="3"/>
  <c r="BN78" i="3"/>
  <c r="BO78" i="3"/>
  <c r="BP78" i="3"/>
  <c r="BQ78" i="3"/>
  <c r="BR78" i="3"/>
  <c r="BS78" i="3"/>
  <c r="BT78" i="3"/>
  <c r="AO79" i="3"/>
  <c r="AP79" i="3" s="1"/>
  <c r="AS79" i="3"/>
  <c r="AU79" i="3" s="1"/>
  <c r="AW79" i="3"/>
  <c r="AX79" i="3" s="1"/>
  <c r="AY79" i="3"/>
  <c r="AZ79" i="3"/>
  <c r="BA79" i="3"/>
  <c r="BB79" i="3" s="1"/>
  <c r="BC79" i="3"/>
  <c r="BD79" i="3"/>
  <c r="BE79" i="3"/>
  <c r="BF79" i="3" s="1"/>
  <c r="F39" i="16" s="1"/>
  <c r="L39" i="16" s="1"/>
  <c r="BG79" i="3"/>
  <c r="E39" i="16" s="1"/>
  <c r="K39" i="16" s="1"/>
  <c r="BH79" i="3"/>
  <c r="G39" i="16" s="1"/>
  <c r="M39" i="16" s="1"/>
  <c r="BI79" i="3"/>
  <c r="BJ79" i="3" s="1"/>
  <c r="I39" i="16" s="1"/>
  <c r="O39" i="16" s="1"/>
  <c r="BK79" i="3"/>
  <c r="H39" i="16" s="1"/>
  <c r="N39" i="16" s="1"/>
  <c r="BL79" i="3"/>
  <c r="J39" i="16" s="1"/>
  <c r="P39" i="16" s="1"/>
  <c r="BM79" i="3"/>
  <c r="BN79" i="3"/>
  <c r="BO79" i="3"/>
  <c r="BP79" i="3"/>
  <c r="BQ79" i="3"/>
  <c r="BR79" i="3"/>
  <c r="BS79" i="3"/>
  <c r="BT79" i="3"/>
  <c r="AO81" i="3"/>
  <c r="AP81" i="3"/>
  <c r="AQ81" i="3"/>
  <c r="AR81" i="3"/>
  <c r="AS81" i="3"/>
  <c r="AT81" i="3"/>
  <c r="AU81" i="3"/>
  <c r="AV81" i="3"/>
  <c r="AW81" i="3"/>
  <c r="AX81" i="3" s="1"/>
  <c r="AY81" i="3"/>
  <c r="AZ81" i="3"/>
  <c r="BA81" i="3"/>
  <c r="BB81" i="3" s="1"/>
  <c r="BC81" i="3"/>
  <c r="BD81" i="3"/>
  <c r="BE81" i="3"/>
  <c r="BF81" i="3" s="1"/>
  <c r="F41" i="16" s="1"/>
  <c r="L41" i="16" s="1"/>
  <c r="BG81" i="3"/>
  <c r="E41" i="16" s="1"/>
  <c r="K41" i="16" s="1"/>
  <c r="BH81" i="3"/>
  <c r="G41" i="16" s="1"/>
  <c r="M41" i="16" s="1"/>
  <c r="BI81" i="3"/>
  <c r="BJ81" i="3" s="1"/>
  <c r="I41" i="16" s="1"/>
  <c r="O41" i="16" s="1"/>
  <c r="BK81" i="3"/>
  <c r="H41" i="16" s="1"/>
  <c r="N41" i="16" s="1"/>
  <c r="BL81" i="3"/>
  <c r="J41" i="16" s="1"/>
  <c r="P41" i="16" s="1"/>
  <c r="BM81" i="3"/>
  <c r="BN81" i="3"/>
  <c r="BO81" i="3"/>
  <c r="BP81" i="3"/>
  <c r="BQ81" i="3"/>
  <c r="BR81" i="3"/>
  <c r="BS81" i="3"/>
  <c r="BT81" i="3"/>
  <c r="AO80" i="3"/>
  <c r="AP80" i="3"/>
  <c r="AQ80" i="3"/>
  <c r="AR80" i="3"/>
  <c r="AS80" i="3"/>
  <c r="AT80" i="3"/>
  <c r="AU80" i="3"/>
  <c r="AV80" i="3"/>
  <c r="AW80" i="3"/>
  <c r="AX80" i="3" s="1"/>
  <c r="AY80" i="3"/>
  <c r="AZ80" i="3"/>
  <c r="BA80" i="3"/>
  <c r="BB80" i="3" s="1"/>
  <c r="BC80" i="3"/>
  <c r="BD80" i="3"/>
  <c r="BE80" i="3"/>
  <c r="BF80" i="3" s="1"/>
  <c r="F40" i="16" s="1"/>
  <c r="L40" i="16" s="1"/>
  <c r="BI80" i="3"/>
  <c r="BK80" i="3" s="1"/>
  <c r="H40" i="16" s="1"/>
  <c r="N40" i="16" s="1"/>
  <c r="BM80" i="3"/>
  <c r="BN80" i="3"/>
  <c r="BO80" i="3"/>
  <c r="BP80" i="3"/>
  <c r="BQ80" i="3"/>
  <c r="BR80" i="3"/>
  <c r="BS80" i="3"/>
  <c r="BT80" i="3"/>
  <c r="AO38" i="3"/>
  <c r="AP38" i="3"/>
  <c r="AQ38" i="3"/>
  <c r="AR38" i="3"/>
  <c r="AS38" i="3"/>
  <c r="AT38" i="3"/>
  <c r="AU38" i="3"/>
  <c r="AV38" i="3"/>
  <c r="AW38" i="3"/>
  <c r="AX38" i="3" s="1"/>
  <c r="F13" i="15" s="1"/>
  <c r="L13" i="15" s="1"/>
  <c r="BA38" i="3"/>
  <c r="BC38" i="3" s="1"/>
  <c r="H13" i="15" s="1"/>
  <c r="N13" i="15" s="1"/>
  <c r="BE38" i="3"/>
  <c r="BF38" i="3"/>
  <c r="BG38" i="3"/>
  <c r="BH38" i="3"/>
  <c r="BI38" i="3"/>
  <c r="BJ38" i="3"/>
  <c r="BK38" i="3"/>
  <c r="BL38" i="3"/>
  <c r="BM38" i="3"/>
  <c r="BN38" i="3"/>
  <c r="BO38" i="3"/>
  <c r="BP38" i="3"/>
  <c r="BQ38" i="3"/>
  <c r="BR38" i="3"/>
  <c r="BS38" i="3"/>
  <c r="BT38" i="3"/>
  <c r="AO54" i="3"/>
  <c r="AP54" i="3"/>
  <c r="AQ54" i="3"/>
  <c r="AR54" i="3"/>
  <c r="AS54" i="3"/>
  <c r="AT54" i="3"/>
  <c r="AU54" i="3"/>
  <c r="AV54" i="3"/>
  <c r="AW54" i="3"/>
  <c r="AX54" i="3" s="1"/>
  <c r="F19" i="15" s="1"/>
  <c r="L19" i="15" s="1"/>
  <c r="AY54" i="3"/>
  <c r="E19" i="15" s="1"/>
  <c r="K19" i="15" s="1"/>
  <c r="AZ54" i="3"/>
  <c r="G19" i="15" s="1"/>
  <c r="M19" i="15" s="1"/>
  <c r="BA54" i="3"/>
  <c r="BB54" i="3" s="1"/>
  <c r="I19" i="15" s="1"/>
  <c r="O19" i="15" s="1"/>
  <c r="BC54" i="3"/>
  <c r="H19" i="15" s="1"/>
  <c r="N19" i="15" s="1"/>
  <c r="BD54" i="3"/>
  <c r="J19" i="15" s="1"/>
  <c r="P19" i="15" s="1"/>
  <c r="BE54" i="3"/>
  <c r="BF54" i="3"/>
  <c r="BG54" i="3"/>
  <c r="BH54" i="3"/>
  <c r="BI54" i="3"/>
  <c r="BJ54" i="3"/>
  <c r="BK54" i="3"/>
  <c r="BL54" i="3"/>
  <c r="BM54" i="3"/>
  <c r="BN54" i="3"/>
  <c r="BO54" i="3"/>
  <c r="BP54" i="3"/>
  <c r="BQ54" i="3"/>
  <c r="BR54" i="3"/>
  <c r="BS54" i="3"/>
  <c r="BT54" i="3"/>
  <c r="AO6" i="3"/>
  <c r="AP6" i="3"/>
  <c r="AQ6" i="3"/>
  <c r="AR6" i="3"/>
  <c r="AS6" i="3"/>
  <c r="AT6" i="3"/>
  <c r="AU6" i="3"/>
  <c r="AV6" i="3"/>
  <c r="AW6" i="3"/>
  <c r="AX6" i="3"/>
  <c r="AY6" i="3"/>
  <c r="AZ6" i="3"/>
  <c r="BA6" i="3"/>
  <c r="BB6" i="3"/>
  <c r="BC6" i="3"/>
  <c r="BD6" i="3"/>
  <c r="BE6" i="3"/>
  <c r="BF6" i="3" s="1"/>
  <c r="F8" i="16" s="1"/>
  <c r="L8" i="16" s="1"/>
  <c r="BG6" i="3"/>
  <c r="E8" i="16" s="1"/>
  <c r="K8" i="16" s="1"/>
  <c r="BH6" i="3"/>
  <c r="G8" i="16" s="1"/>
  <c r="M8" i="16" s="1"/>
  <c r="BI6" i="3"/>
  <c r="BJ6" i="3" s="1"/>
  <c r="I8" i="16" s="1"/>
  <c r="O8" i="16" s="1"/>
  <c r="BK6" i="3"/>
  <c r="H8" i="16" s="1"/>
  <c r="N8" i="16" s="1"/>
  <c r="BL6" i="3"/>
  <c r="J8" i="16" s="1"/>
  <c r="P8" i="16" s="1"/>
  <c r="BM6" i="3"/>
  <c r="BN6" i="3"/>
  <c r="BO6" i="3"/>
  <c r="BP6" i="3"/>
  <c r="BQ6" i="3"/>
  <c r="BR6" i="3"/>
  <c r="BS6" i="3"/>
  <c r="BT6"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AO26" i="3"/>
  <c r="AP26" i="3"/>
  <c r="AQ26" i="3"/>
  <c r="AR26" i="3"/>
  <c r="AS26" i="3"/>
  <c r="AT26" i="3"/>
  <c r="AU26" i="3"/>
  <c r="AV26" i="3"/>
  <c r="AW26" i="3"/>
  <c r="AY26" i="3" s="1"/>
  <c r="E11" i="15" s="1"/>
  <c r="K11" i="15" s="1"/>
  <c r="AX26" i="3"/>
  <c r="F11" i="15" s="1"/>
  <c r="L11" i="15" s="1"/>
  <c r="BA26" i="3"/>
  <c r="BC26" i="3" s="1"/>
  <c r="H11" i="15" s="1"/>
  <c r="N11" i="15" s="1"/>
  <c r="BB26" i="3"/>
  <c r="I11" i="15" s="1"/>
  <c r="O11" i="15" s="1"/>
  <c r="BE26" i="3"/>
  <c r="BF26" i="3"/>
  <c r="BG26" i="3"/>
  <c r="BH26" i="3"/>
  <c r="BI26" i="3"/>
  <c r="BJ26" i="3"/>
  <c r="BK26" i="3"/>
  <c r="BL26" i="3"/>
  <c r="BM26" i="3"/>
  <c r="BN26" i="3" s="1"/>
  <c r="F7" i="11" s="1"/>
  <c r="L7" i="11" s="1"/>
  <c r="BO26" i="3"/>
  <c r="E7" i="11" s="1"/>
  <c r="K7" i="11" s="1"/>
  <c r="BP26" i="3"/>
  <c r="G7" i="11" s="1"/>
  <c r="M7" i="11" s="1"/>
  <c r="BQ26" i="3"/>
  <c r="BR26" i="3" s="1"/>
  <c r="I7" i="11" s="1"/>
  <c r="O7" i="11" s="1"/>
  <c r="BS26" i="3"/>
  <c r="H7" i="11" s="1"/>
  <c r="N7" i="11" s="1"/>
  <c r="BT26" i="3"/>
  <c r="J7" i="11" s="1"/>
  <c r="P7" i="11" s="1"/>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AO27" i="3"/>
  <c r="AP27" i="3"/>
  <c r="AQ27" i="3"/>
  <c r="AR27" i="3"/>
  <c r="AS27" i="3"/>
  <c r="AT27" i="3"/>
  <c r="AU27" i="3"/>
  <c r="AV27" i="3"/>
  <c r="AW27" i="3"/>
  <c r="AX27" i="3"/>
  <c r="AY27" i="3"/>
  <c r="AZ27" i="3"/>
  <c r="BA27" i="3"/>
  <c r="BB27" i="3"/>
  <c r="BC27" i="3"/>
  <c r="BD27" i="3"/>
  <c r="BE27" i="3"/>
  <c r="BF27" i="3" s="1"/>
  <c r="F19" i="16" s="1"/>
  <c r="L19" i="16" s="1"/>
  <c r="BG27" i="3"/>
  <c r="E19" i="16" s="1"/>
  <c r="K19" i="16" s="1"/>
  <c r="BH27" i="3"/>
  <c r="G19" i="16" s="1"/>
  <c r="M19" i="16" s="1"/>
  <c r="BI27" i="3"/>
  <c r="BJ27" i="3" s="1"/>
  <c r="I19" i="16" s="1"/>
  <c r="O19" i="16" s="1"/>
  <c r="BK27" i="3"/>
  <c r="H19" i="16" s="1"/>
  <c r="N19" i="16" s="1"/>
  <c r="BL27" i="3"/>
  <c r="J19" i="16" s="1"/>
  <c r="P19" i="16" s="1"/>
  <c r="BM27" i="3"/>
  <c r="BN27" i="3"/>
  <c r="BO27" i="3"/>
  <c r="BP27" i="3"/>
  <c r="BQ27" i="3"/>
  <c r="BR27" i="3"/>
  <c r="BS27" i="3"/>
  <c r="BT27" i="3"/>
  <c r="AO28" i="3"/>
  <c r="AP28" i="3"/>
  <c r="AQ28" i="3"/>
  <c r="AR28" i="3"/>
  <c r="AS28" i="3"/>
  <c r="AT28" i="3"/>
  <c r="AU28" i="3"/>
  <c r="AV28" i="3"/>
  <c r="AW28" i="3"/>
  <c r="AX28" i="3"/>
  <c r="AY28" i="3"/>
  <c r="AZ28" i="3"/>
  <c r="BA28" i="3"/>
  <c r="BB28" i="3"/>
  <c r="BC28" i="3"/>
  <c r="BD28" i="3"/>
  <c r="BE28" i="3"/>
  <c r="BF28" i="3" s="1"/>
  <c r="F20" i="16" s="1"/>
  <c r="L20" i="16" s="1"/>
  <c r="BG28" i="3"/>
  <c r="E20" i="16" s="1"/>
  <c r="K20" i="16" s="1"/>
  <c r="BH28" i="3"/>
  <c r="G20" i="16" s="1"/>
  <c r="M20" i="16" s="1"/>
  <c r="BI28" i="3"/>
  <c r="BJ28" i="3" s="1"/>
  <c r="I20" i="16" s="1"/>
  <c r="O20" i="16" s="1"/>
  <c r="BK28" i="3"/>
  <c r="H20" i="16" s="1"/>
  <c r="N20" i="16" s="1"/>
  <c r="BL28" i="3"/>
  <c r="J20" i="16" s="1"/>
  <c r="P20" i="16" s="1"/>
  <c r="BM28" i="3"/>
  <c r="BN28" i="3" s="1"/>
  <c r="BO28" i="3"/>
  <c r="BP28" i="3"/>
  <c r="BQ28" i="3"/>
  <c r="BR28" i="3" s="1"/>
  <c r="BS28" i="3"/>
  <c r="BT28" i="3"/>
  <c r="AO25" i="3"/>
  <c r="AQ25" i="3" s="1"/>
  <c r="E7" i="9" s="1"/>
  <c r="AP25" i="3"/>
  <c r="F7" i="9" s="1"/>
  <c r="R7" i="9" s="1"/>
  <c r="AS25" i="3"/>
  <c r="AU25" i="3" s="1"/>
  <c r="H7" i="9" s="1"/>
  <c r="T7" i="9" s="1"/>
  <c r="AT25" i="3"/>
  <c r="I7" i="9" s="1"/>
  <c r="U7" i="9" s="1"/>
  <c r="AW25" i="3"/>
  <c r="AX25" i="3" s="1"/>
  <c r="L7" i="9" s="1"/>
  <c r="X7" i="9" s="1"/>
  <c r="AY25" i="3"/>
  <c r="K7" i="9" s="1"/>
  <c r="AZ25" i="3"/>
  <c r="M7" i="9" s="1"/>
  <c r="Y7" i="9" s="1"/>
  <c r="BA25" i="3"/>
  <c r="BB25" i="3" s="1"/>
  <c r="O7" i="9" s="1"/>
  <c r="AA7" i="9" s="1"/>
  <c r="BC25" i="3"/>
  <c r="N7" i="9" s="1"/>
  <c r="Z7" i="9" s="1"/>
  <c r="BD25" i="3"/>
  <c r="P7" i="9" s="1"/>
  <c r="AB7" i="9" s="1"/>
  <c r="BE25" i="3"/>
  <c r="BF25" i="3"/>
  <c r="BG25" i="3"/>
  <c r="BH25" i="3"/>
  <c r="BI25" i="3"/>
  <c r="BJ25" i="3"/>
  <c r="BK25" i="3"/>
  <c r="BL25" i="3"/>
  <c r="BM25" i="3"/>
  <c r="BN25" i="3"/>
  <c r="BO25" i="3"/>
  <c r="BP25" i="3"/>
  <c r="BQ25" i="3"/>
  <c r="BR25" i="3"/>
  <c r="BS25" i="3"/>
  <c r="BT25"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AO29" i="3"/>
  <c r="AP29" i="3"/>
  <c r="AQ29" i="3"/>
  <c r="AR29" i="3"/>
  <c r="AS29" i="3"/>
  <c r="AT29" i="3"/>
  <c r="AU29" i="3"/>
  <c r="AV29" i="3"/>
  <c r="AW29" i="3"/>
  <c r="AX29" i="3"/>
  <c r="AY29" i="3"/>
  <c r="AZ29" i="3"/>
  <c r="BA29" i="3"/>
  <c r="BB29" i="3"/>
  <c r="BC29" i="3"/>
  <c r="BD29" i="3"/>
  <c r="BE29" i="3"/>
  <c r="BF29" i="3" s="1"/>
  <c r="F21" i="16" s="1"/>
  <c r="L21" i="16" s="1"/>
  <c r="BG29" i="3"/>
  <c r="E21" i="16" s="1"/>
  <c r="K21" i="16" s="1"/>
  <c r="BH29" i="3"/>
  <c r="G21" i="16" s="1"/>
  <c r="M21" i="16" s="1"/>
  <c r="BI29" i="3"/>
  <c r="BJ29" i="3" s="1"/>
  <c r="I21" i="16" s="1"/>
  <c r="O21" i="16" s="1"/>
  <c r="BK29" i="3"/>
  <c r="H21" i="16" s="1"/>
  <c r="N21" i="16" s="1"/>
  <c r="BL29" i="3"/>
  <c r="J21" i="16" s="1"/>
  <c r="P21" i="16" s="1"/>
  <c r="BM29" i="3"/>
  <c r="BN29" i="3"/>
  <c r="BO29" i="3"/>
  <c r="BP29" i="3"/>
  <c r="BQ29" i="3"/>
  <c r="BR29" i="3"/>
  <c r="BS29" i="3"/>
  <c r="BT29" i="3"/>
  <c r="AO17" i="3"/>
  <c r="AP17" i="3"/>
  <c r="AQ17" i="3"/>
  <c r="AR17" i="3"/>
  <c r="AS17" i="3"/>
  <c r="AT17" i="3"/>
  <c r="AU17" i="3"/>
  <c r="AV17" i="3"/>
  <c r="AW17" i="3"/>
  <c r="AX17" i="3" s="1"/>
  <c r="F10" i="15" s="1"/>
  <c r="L10" i="15" s="1"/>
  <c r="AY17" i="3"/>
  <c r="E10" i="15" s="1"/>
  <c r="K10" i="15" s="1"/>
  <c r="AZ17" i="3"/>
  <c r="G10" i="15" s="1"/>
  <c r="M10" i="15" s="1"/>
  <c r="BA17" i="3"/>
  <c r="BB17" i="3" s="1"/>
  <c r="I10" i="15" s="1"/>
  <c r="O10" i="15" s="1"/>
  <c r="BC17" i="3"/>
  <c r="H10" i="15" s="1"/>
  <c r="N10" i="15" s="1"/>
  <c r="BD17" i="3"/>
  <c r="J10" i="15" s="1"/>
  <c r="P10" i="15" s="1"/>
  <c r="BE17" i="3"/>
  <c r="BG17" i="3" s="1"/>
  <c r="E14" i="16" s="1"/>
  <c r="K14" i="16" s="1"/>
  <c r="BF17" i="3"/>
  <c r="F14" i="16" s="1"/>
  <c r="L14" i="16" s="1"/>
  <c r="BI17" i="3"/>
  <c r="BK17" i="3" s="1"/>
  <c r="H14" i="16" s="1"/>
  <c r="N14" i="16" s="1"/>
  <c r="BJ17" i="3"/>
  <c r="I14" i="16" s="1"/>
  <c r="O14" i="16" s="1"/>
  <c r="BM17" i="3"/>
  <c r="BN17" i="3"/>
  <c r="BO17" i="3"/>
  <c r="BP17" i="3"/>
  <c r="BQ17" i="3"/>
  <c r="BR17" i="3"/>
  <c r="BS17" i="3"/>
  <c r="BT1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AO30" i="3"/>
  <c r="AP30" i="3"/>
  <c r="AQ30" i="3"/>
  <c r="AR30" i="3"/>
  <c r="AS30" i="3"/>
  <c r="AT30" i="3"/>
  <c r="AU30" i="3"/>
  <c r="AV30" i="3"/>
  <c r="AW30" i="3"/>
  <c r="AY30" i="3" s="1"/>
  <c r="E12" i="15" s="1"/>
  <c r="K12" i="15" s="1"/>
  <c r="AX30" i="3"/>
  <c r="F12" i="15" s="1"/>
  <c r="L12" i="15" s="1"/>
  <c r="AZ30" i="3"/>
  <c r="G12" i="15" s="1"/>
  <c r="M12" i="15" s="1"/>
  <c r="BA30" i="3"/>
  <c r="BC30" i="3" s="1"/>
  <c r="H12" i="15" s="1"/>
  <c r="N12" i="15" s="1"/>
  <c r="BB30" i="3"/>
  <c r="I12" i="15" s="1"/>
  <c r="O12" i="15" s="1"/>
  <c r="BD30" i="3"/>
  <c r="J12" i="15" s="1"/>
  <c r="P12" i="15" s="1"/>
  <c r="BE30" i="3"/>
  <c r="BF30" i="3" s="1"/>
  <c r="F22" i="16" s="1"/>
  <c r="L22" i="16" s="1"/>
  <c r="BG30" i="3"/>
  <c r="E22" i="16" s="1"/>
  <c r="K22" i="16" s="1"/>
  <c r="BH30" i="3"/>
  <c r="G22" i="16" s="1"/>
  <c r="M22" i="16" s="1"/>
  <c r="BI30" i="3"/>
  <c r="BJ30" i="3" s="1"/>
  <c r="I22" i="16" s="1"/>
  <c r="O22" i="16" s="1"/>
  <c r="BK30" i="3"/>
  <c r="H22" i="16" s="1"/>
  <c r="N22" i="16" s="1"/>
  <c r="BL30" i="3"/>
  <c r="J22" i="16" s="1"/>
  <c r="P22" i="16" s="1"/>
  <c r="BM30" i="3"/>
  <c r="BN30" i="3"/>
  <c r="BO30" i="3"/>
  <c r="BP30" i="3"/>
  <c r="BQ30" i="3"/>
  <c r="BR30" i="3"/>
  <c r="BS30" i="3"/>
  <c r="BT30" i="3"/>
  <c r="AO16" i="3"/>
  <c r="AP16" i="3"/>
  <c r="AQ16" i="3"/>
  <c r="AR16" i="3"/>
  <c r="AS16" i="3"/>
  <c r="AT16" i="3"/>
  <c r="AU16" i="3"/>
  <c r="AV16" i="3"/>
  <c r="AW16" i="3"/>
  <c r="AX16" i="3" s="1"/>
  <c r="F9" i="15" s="1"/>
  <c r="L9" i="15" s="1"/>
  <c r="AY16" i="3"/>
  <c r="E9" i="15" s="1"/>
  <c r="K9" i="15" s="1"/>
  <c r="AZ16" i="3"/>
  <c r="G9" i="15" s="1"/>
  <c r="M9" i="15" s="1"/>
  <c r="BA16" i="3"/>
  <c r="BB16" i="3" s="1"/>
  <c r="I9" i="15" s="1"/>
  <c r="O9" i="15" s="1"/>
  <c r="BC16" i="3"/>
  <c r="H9" i="15" s="1"/>
  <c r="N9" i="15" s="1"/>
  <c r="BD16" i="3"/>
  <c r="J9" i="15" s="1"/>
  <c r="P9" i="15" s="1"/>
  <c r="BE16" i="3"/>
  <c r="BF16" i="3"/>
  <c r="BG16" i="3"/>
  <c r="BH16" i="3"/>
  <c r="BI16" i="3"/>
  <c r="BJ16" i="3"/>
  <c r="BK16" i="3"/>
  <c r="BL16" i="3"/>
  <c r="BM16" i="3"/>
  <c r="BN16" i="3"/>
  <c r="BO16" i="3"/>
  <c r="BP16" i="3"/>
  <c r="BQ16" i="3"/>
  <c r="BR16" i="3"/>
  <c r="BS16" i="3"/>
  <c r="BT16" i="3"/>
  <c r="AO20" i="3"/>
  <c r="AP20" i="3"/>
  <c r="AQ20" i="3"/>
  <c r="AR20" i="3"/>
  <c r="AS20" i="3"/>
  <c r="AT20" i="3"/>
  <c r="AU20" i="3"/>
  <c r="AV20" i="3"/>
  <c r="AW20" i="3"/>
  <c r="AX20" i="3"/>
  <c r="AY20" i="3"/>
  <c r="AZ20" i="3"/>
  <c r="BA20" i="3"/>
  <c r="BB20" i="3"/>
  <c r="BC20" i="3"/>
  <c r="BD20" i="3"/>
  <c r="BE20" i="3"/>
  <c r="BG20" i="3" s="1"/>
  <c r="E15" i="16" s="1"/>
  <c r="K15" i="16" s="1"/>
  <c r="BF20" i="3"/>
  <c r="F15" i="16" s="1"/>
  <c r="L15" i="16" s="1"/>
  <c r="BI20" i="3"/>
  <c r="BK20" i="3" s="1"/>
  <c r="H15" i="16" s="1"/>
  <c r="N15" i="16" s="1"/>
  <c r="BJ20" i="3"/>
  <c r="I15" i="16" s="1"/>
  <c r="O15" i="16" s="1"/>
  <c r="BM20" i="3"/>
  <c r="BO20" i="3" s="1"/>
  <c r="E6" i="11" s="1"/>
  <c r="K6" i="11" s="1"/>
  <c r="BN20" i="3"/>
  <c r="F6" i="11" s="1"/>
  <c r="L6" i="11" s="1"/>
  <c r="BQ20" i="3"/>
  <c r="BS20" i="3" s="1"/>
  <c r="H6" i="11" s="1"/>
  <c r="N6" i="11" s="1"/>
  <c r="BR20" i="3"/>
  <c r="I6" i="11" s="1"/>
  <c r="O6" i="11" s="1"/>
  <c r="AO23" i="3"/>
  <c r="AP23" i="3" s="1"/>
  <c r="F6" i="9" s="1"/>
  <c r="R6" i="9" s="1"/>
  <c r="AQ23" i="3"/>
  <c r="E6" i="9" s="1"/>
  <c r="AR23" i="3"/>
  <c r="G6" i="9" s="1"/>
  <c r="S6" i="9" s="1"/>
  <c r="AS23" i="3"/>
  <c r="AT23" i="3"/>
  <c r="I6" i="9" s="1"/>
  <c r="U6" i="9" s="1"/>
  <c r="AU23" i="3"/>
  <c r="H6" i="9" s="1"/>
  <c r="T6" i="9" s="1"/>
  <c r="AV23" i="3"/>
  <c r="J6" i="9" s="1"/>
  <c r="V6" i="9" s="1"/>
  <c r="AW23" i="3"/>
  <c r="AX23" i="3" s="1"/>
  <c r="L6" i="9" s="1"/>
  <c r="X6" i="9" s="1"/>
  <c r="AY23" i="3"/>
  <c r="K6" i="9" s="1"/>
  <c r="AZ23" i="3"/>
  <c r="M6" i="9" s="1"/>
  <c r="Y6" i="9" s="1"/>
  <c r="BA23" i="3"/>
  <c r="BB23" i="3" s="1"/>
  <c r="O6" i="9" s="1"/>
  <c r="AA6" i="9" s="1"/>
  <c r="BC23" i="3"/>
  <c r="N6" i="9" s="1"/>
  <c r="Z6" i="9" s="1"/>
  <c r="BD23" i="3"/>
  <c r="P6" i="9" s="1"/>
  <c r="AB6" i="9" s="1"/>
  <c r="BE23" i="3"/>
  <c r="BF23" i="3"/>
  <c r="BG23" i="3"/>
  <c r="BH23" i="3"/>
  <c r="BI23" i="3"/>
  <c r="BJ23" i="3"/>
  <c r="BK23" i="3"/>
  <c r="BL23" i="3"/>
  <c r="BM23" i="3"/>
  <c r="BN23" i="3"/>
  <c r="BO23" i="3"/>
  <c r="BP23" i="3"/>
  <c r="BQ23" i="3"/>
  <c r="BR23" i="3"/>
  <c r="BS23" i="3"/>
  <c r="BT23" i="3"/>
  <c r="AO63" i="3"/>
  <c r="AP63" i="3"/>
  <c r="AQ63" i="3"/>
  <c r="AR63" i="3"/>
  <c r="AS63" i="3"/>
  <c r="AT63" i="3"/>
  <c r="AU63" i="3"/>
  <c r="AV63" i="3"/>
  <c r="AW63" i="3"/>
  <c r="AX63" i="3" s="1"/>
  <c r="F22" i="15" s="1"/>
  <c r="L22" i="15" s="1"/>
  <c r="AY63" i="3"/>
  <c r="E22" i="15" s="1"/>
  <c r="K22" i="15" s="1"/>
  <c r="AZ63" i="3"/>
  <c r="G22" i="15" s="1"/>
  <c r="M22" i="15" s="1"/>
  <c r="BA63" i="3"/>
  <c r="BB63" i="3" s="1"/>
  <c r="I22" i="15" s="1"/>
  <c r="O22" i="15" s="1"/>
  <c r="BC63" i="3"/>
  <c r="H22" i="15" s="1"/>
  <c r="N22" i="15" s="1"/>
  <c r="BD63" i="3"/>
  <c r="J22" i="15" s="1"/>
  <c r="P22" i="15" s="1"/>
  <c r="BE63" i="3"/>
  <c r="BF63" i="3"/>
  <c r="BG63" i="3"/>
  <c r="BH63" i="3"/>
  <c r="BI63" i="3"/>
  <c r="BJ63" i="3"/>
  <c r="BK63" i="3"/>
  <c r="BL63" i="3"/>
  <c r="BM63" i="3"/>
  <c r="BN63" i="3"/>
  <c r="BO63" i="3"/>
  <c r="BP63" i="3"/>
  <c r="BQ63" i="3"/>
  <c r="BR63" i="3"/>
  <c r="BS63" i="3"/>
  <c r="BT63" i="3"/>
  <c r="AO8" i="3"/>
  <c r="AP8" i="3"/>
  <c r="AQ8" i="3"/>
  <c r="AR8" i="3"/>
  <c r="AS8" i="3"/>
  <c r="AT8" i="3"/>
  <c r="AU8" i="3"/>
  <c r="AV8" i="3"/>
  <c r="AW8" i="3"/>
  <c r="AX8" i="3" s="1"/>
  <c r="AY8" i="3"/>
  <c r="AZ8" i="3"/>
  <c r="BA8" i="3"/>
  <c r="BB8" i="3" s="1"/>
  <c r="BC8" i="3"/>
  <c r="BD8" i="3"/>
  <c r="BE8" i="3"/>
  <c r="BF8" i="3" s="1"/>
  <c r="F10" i="16" s="1"/>
  <c r="L10" i="16" s="1"/>
  <c r="BG8" i="3"/>
  <c r="E10" i="16" s="1"/>
  <c r="K10" i="16" s="1"/>
  <c r="BH8" i="3"/>
  <c r="G10" i="16" s="1"/>
  <c r="M10" i="16" s="1"/>
  <c r="BI8" i="3"/>
  <c r="BJ8" i="3" s="1"/>
  <c r="I10" i="16" s="1"/>
  <c r="O10" i="16" s="1"/>
  <c r="BK8" i="3"/>
  <c r="H10" i="16" s="1"/>
  <c r="N10" i="16" s="1"/>
  <c r="BL8" i="3"/>
  <c r="J10" i="16" s="1"/>
  <c r="P10" i="16" s="1"/>
  <c r="BM8" i="3"/>
  <c r="BN8" i="3"/>
  <c r="BO8" i="3"/>
  <c r="BP8" i="3"/>
  <c r="BQ8" i="3"/>
  <c r="BR8" i="3"/>
  <c r="BS8" i="3"/>
  <c r="BT8" i="3"/>
  <c r="AO12" i="3"/>
  <c r="AQ12" i="3" s="1"/>
  <c r="E5" i="9" s="1"/>
  <c r="AP12" i="3"/>
  <c r="F5" i="9" s="1"/>
  <c r="R5" i="9" s="1"/>
  <c r="AS12" i="3"/>
  <c r="AU12" i="3" s="1"/>
  <c r="H5" i="9" s="1"/>
  <c r="T5" i="9" s="1"/>
  <c r="AT12" i="3"/>
  <c r="I5" i="9" s="1"/>
  <c r="U5" i="9" s="1"/>
  <c r="AW12" i="3"/>
  <c r="AY12" i="3" s="1"/>
  <c r="K5" i="9" s="1"/>
  <c r="AX12" i="3"/>
  <c r="L5" i="9" s="1"/>
  <c r="X5" i="9" s="1"/>
  <c r="BA12" i="3"/>
  <c r="BC12" i="3" s="1"/>
  <c r="N5" i="9" s="1"/>
  <c r="Z5" i="9" s="1"/>
  <c r="BB12" i="3"/>
  <c r="O5" i="9" s="1"/>
  <c r="AA5" i="9" s="1"/>
  <c r="BE12" i="3"/>
  <c r="BF12" i="3"/>
  <c r="BG12" i="3"/>
  <c r="BH12" i="3"/>
  <c r="BI12" i="3"/>
  <c r="BJ12" i="3"/>
  <c r="BK12" i="3"/>
  <c r="BL12" i="3"/>
  <c r="BM12" i="3"/>
  <c r="BN12" i="3"/>
  <c r="BO12" i="3"/>
  <c r="BP12" i="3"/>
  <c r="BQ12" i="3"/>
  <c r="BR12" i="3"/>
  <c r="BS12" i="3"/>
  <c r="BT12"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AO21" i="3"/>
  <c r="AP21" i="3"/>
  <c r="AQ21" i="3"/>
  <c r="AR21" i="3"/>
  <c r="AS21" i="3"/>
  <c r="AT21" i="3"/>
  <c r="AU21" i="3"/>
  <c r="AV21" i="3"/>
  <c r="AW21" i="3"/>
  <c r="AX21" i="3"/>
  <c r="AY21" i="3"/>
  <c r="AZ21" i="3"/>
  <c r="BA21" i="3"/>
  <c r="BB21" i="3"/>
  <c r="BC21" i="3"/>
  <c r="BD21" i="3"/>
  <c r="BE21" i="3"/>
  <c r="BG21" i="3" s="1"/>
  <c r="E16" i="16" s="1"/>
  <c r="K16" i="16" s="1"/>
  <c r="BF21" i="3"/>
  <c r="F16" i="16" s="1"/>
  <c r="L16" i="16" s="1"/>
  <c r="BI21" i="3"/>
  <c r="BK21" i="3" s="1"/>
  <c r="H16" i="16" s="1"/>
  <c r="N16" i="16" s="1"/>
  <c r="BJ21" i="3"/>
  <c r="I16" i="16" s="1"/>
  <c r="O16" i="16" s="1"/>
  <c r="BM21" i="3"/>
  <c r="BN21" i="3"/>
  <c r="BO21" i="3"/>
  <c r="BP21" i="3"/>
  <c r="BQ21" i="3"/>
  <c r="BR21" i="3"/>
  <c r="BS21" i="3"/>
  <c r="BT21" i="3"/>
  <c r="AO31" i="3"/>
  <c r="AP31" i="3"/>
  <c r="AQ31" i="3"/>
  <c r="AR31" i="3"/>
  <c r="AS31" i="3"/>
  <c r="AT31" i="3"/>
  <c r="AU31" i="3"/>
  <c r="AV31" i="3"/>
  <c r="AW31" i="3"/>
  <c r="AX31" i="3" s="1"/>
  <c r="AY31" i="3"/>
  <c r="AZ31" i="3"/>
  <c r="BA31" i="3"/>
  <c r="BB31" i="3" s="1"/>
  <c r="BC31" i="3"/>
  <c r="BD31" i="3"/>
  <c r="BE31" i="3"/>
  <c r="BF31" i="3" s="1"/>
  <c r="F23" i="16" s="1"/>
  <c r="L23" i="16" s="1"/>
  <c r="BG31" i="3"/>
  <c r="E23" i="16" s="1"/>
  <c r="K23" i="16" s="1"/>
  <c r="BH31" i="3"/>
  <c r="G23" i="16" s="1"/>
  <c r="M23" i="16" s="1"/>
  <c r="BI31" i="3"/>
  <c r="BJ31" i="3" s="1"/>
  <c r="I23" i="16" s="1"/>
  <c r="O23" i="16" s="1"/>
  <c r="BK31" i="3"/>
  <c r="H23" i="16" s="1"/>
  <c r="N23" i="16" s="1"/>
  <c r="BL31" i="3"/>
  <c r="J23" i="16" s="1"/>
  <c r="P23" i="16" s="1"/>
  <c r="BM31" i="3"/>
  <c r="BN31" i="3" s="1"/>
  <c r="F8" i="11" s="1"/>
  <c r="BO31" i="3"/>
  <c r="E8" i="11" s="1"/>
  <c r="BP31" i="3"/>
  <c r="G8" i="11" s="1"/>
  <c r="BQ31" i="3"/>
  <c r="BR31" i="3" s="1"/>
  <c r="I8" i="11" s="1"/>
  <c r="BS31" i="3"/>
  <c r="H8" i="11" s="1"/>
  <c r="BT31" i="3"/>
  <c r="J8" i="11" s="1"/>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AO42" i="3"/>
  <c r="AP42" i="3"/>
  <c r="AQ42" i="3"/>
  <c r="AR42" i="3"/>
  <c r="AS42" i="3"/>
  <c r="AT42" i="3"/>
  <c r="AU42" i="3"/>
  <c r="AV42" i="3"/>
  <c r="AW42" i="3"/>
  <c r="AX42" i="3"/>
  <c r="AY42" i="3"/>
  <c r="AZ42" i="3"/>
  <c r="BA42" i="3"/>
  <c r="BB42" i="3"/>
  <c r="BC42" i="3"/>
  <c r="BD42" i="3"/>
  <c r="BE42" i="3"/>
  <c r="BF42" i="3" s="1"/>
  <c r="F31" i="16" s="1"/>
  <c r="L31" i="16" s="1"/>
  <c r="BG42" i="3"/>
  <c r="E31" i="16" s="1"/>
  <c r="K31" i="16" s="1"/>
  <c r="BH42" i="3"/>
  <c r="G31" i="16" s="1"/>
  <c r="M31" i="16" s="1"/>
  <c r="BI42" i="3"/>
  <c r="BJ42" i="3" s="1"/>
  <c r="I31" i="16" s="1"/>
  <c r="O31" i="16" s="1"/>
  <c r="BK42" i="3"/>
  <c r="H31" i="16" s="1"/>
  <c r="N31" i="16" s="1"/>
  <c r="BL42" i="3"/>
  <c r="J31" i="16" s="1"/>
  <c r="P31" i="16" s="1"/>
  <c r="BM42" i="3"/>
  <c r="BN42" i="3"/>
  <c r="BO42" i="3"/>
  <c r="BP42" i="3"/>
  <c r="BQ42" i="3"/>
  <c r="BR42" i="3"/>
  <c r="BS42" i="3"/>
  <c r="BT42" i="3"/>
  <c r="AO4" i="3"/>
  <c r="AP4" i="3"/>
  <c r="AQ4" i="3"/>
  <c r="AR4" i="3"/>
  <c r="AS4" i="3"/>
  <c r="AT4" i="3"/>
  <c r="AU4" i="3"/>
  <c r="AV4" i="3"/>
  <c r="AW4" i="3"/>
  <c r="AX4" i="3"/>
  <c r="AY4" i="3"/>
  <c r="AZ4" i="3"/>
  <c r="BA4" i="3"/>
  <c r="BB4" i="3"/>
  <c r="BC4" i="3"/>
  <c r="BD4" i="3"/>
  <c r="BE4" i="3"/>
  <c r="BF4" i="3" s="1"/>
  <c r="BG4" i="3"/>
  <c r="BH4" i="3"/>
  <c r="BI4" i="3"/>
  <c r="BJ4" i="3" s="1"/>
  <c r="BK4" i="3"/>
  <c r="BL4" i="3"/>
  <c r="BM4" i="3"/>
  <c r="BN4" i="3"/>
  <c r="BO4" i="3"/>
  <c r="BP4" i="3"/>
  <c r="BQ4" i="3"/>
  <c r="BR4" i="3"/>
  <c r="BS4" i="3"/>
  <c r="BT4" i="3"/>
  <c r="AO24" i="3"/>
  <c r="AP24" i="3"/>
  <c r="AQ24" i="3"/>
  <c r="AR24" i="3"/>
  <c r="AS24" i="3"/>
  <c r="AT24" i="3"/>
  <c r="AU24" i="3"/>
  <c r="AV24" i="3"/>
  <c r="AW24" i="3"/>
  <c r="AX24" i="3"/>
  <c r="AY24" i="3"/>
  <c r="AZ24" i="3"/>
  <c r="BA24" i="3"/>
  <c r="BB24" i="3"/>
  <c r="BC24" i="3"/>
  <c r="BD24" i="3"/>
  <c r="BE24" i="3"/>
  <c r="BF24" i="3" s="1"/>
  <c r="F18" i="16" s="1"/>
  <c r="L18" i="16" s="1"/>
  <c r="BG24" i="3"/>
  <c r="E18" i="16" s="1"/>
  <c r="K18" i="16" s="1"/>
  <c r="BH24" i="3"/>
  <c r="G18" i="16" s="1"/>
  <c r="M18" i="16" s="1"/>
  <c r="BI24" i="3"/>
  <c r="BJ24" i="3" s="1"/>
  <c r="I18" i="16" s="1"/>
  <c r="O18" i="16" s="1"/>
  <c r="BK24" i="3"/>
  <c r="H18" i="16" s="1"/>
  <c r="N18" i="16" s="1"/>
  <c r="BL24" i="3"/>
  <c r="J18" i="16" s="1"/>
  <c r="P18" i="16" s="1"/>
  <c r="BM24" i="3"/>
  <c r="BN24" i="3"/>
  <c r="BO24" i="3"/>
  <c r="BP24" i="3"/>
  <c r="BQ24" i="3"/>
  <c r="BR24" i="3"/>
  <c r="BS24" i="3"/>
  <c r="BT24" i="3"/>
  <c r="AO51" i="3"/>
  <c r="AP51" i="3"/>
  <c r="AQ51" i="3"/>
  <c r="AR51" i="3"/>
  <c r="AS51" i="3"/>
  <c r="AT51" i="3"/>
  <c r="AU51" i="3"/>
  <c r="AV51" i="3"/>
  <c r="AW51" i="3"/>
  <c r="AX51" i="3"/>
  <c r="AY51" i="3"/>
  <c r="AZ51" i="3"/>
  <c r="BA51" i="3"/>
  <c r="BB51" i="3"/>
  <c r="BC51" i="3"/>
  <c r="BD51" i="3"/>
  <c r="BE51" i="3"/>
  <c r="BF51" i="3" s="1"/>
  <c r="BI51" i="3"/>
  <c r="BK51" i="3" s="1"/>
  <c r="BM51" i="3"/>
  <c r="BN51" i="3" s="1"/>
  <c r="F10" i="11" s="1"/>
  <c r="L10" i="11" s="1"/>
  <c r="BQ51" i="3"/>
  <c r="BR51" i="3" s="1"/>
  <c r="I10" i="11" s="1"/>
  <c r="O10" i="11" s="1"/>
  <c r="AO62" i="3"/>
  <c r="AP62" i="3"/>
  <c r="AQ62" i="3"/>
  <c r="AR62" i="3"/>
  <c r="AS62" i="3"/>
  <c r="AT62" i="3"/>
  <c r="AU62" i="3"/>
  <c r="AV62" i="3"/>
  <c r="AW62" i="3"/>
  <c r="AX62" i="3" s="1"/>
  <c r="BA62" i="3"/>
  <c r="BC62" i="3" s="1"/>
  <c r="BE62" i="3"/>
  <c r="BF62" i="3" s="1"/>
  <c r="F34" i="16" s="1"/>
  <c r="L34" i="16" s="1"/>
  <c r="BG62" i="3"/>
  <c r="E34" i="16" s="1"/>
  <c r="K34" i="16" s="1"/>
  <c r="BH62" i="3"/>
  <c r="G34" i="16" s="1"/>
  <c r="M34" i="16" s="1"/>
  <c r="BI62" i="3"/>
  <c r="BJ62" i="3" s="1"/>
  <c r="I34" i="16" s="1"/>
  <c r="O34" i="16" s="1"/>
  <c r="BK62" i="3"/>
  <c r="H34" i="16" s="1"/>
  <c r="N34" i="16" s="1"/>
  <c r="BL62" i="3"/>
  <c r="J34" i="16" s="1"/>
  <c r="P34" i="16" s="1"/>
  <c r="BM62" i="3"/>
  <c r="BN62" i="3"/>
  <c r="BO62" i="3"/>
  <c r="BP62" i="3"/>
  <c r="BQ62" i="3"/>
  <c r="BR62" i="3"/>
  <c r="BS62" i="3"/>
  <c r="BT62" i="3"/>
  <c r="AO41" i="3"/>
  <c r="AP41" i="3"/>
  <c r="AQ41" i="3"/>
  <c r="AR41" i="3"/>
  <c r="AS41" i="3"/>
  <c r="AT41" i="3"/>
  <c r="AU41" i="3"/>
  <c r="AV41" i="3"/>
  <c r="AW41" i="3"/>
  <c r="AX41" i="3" s="1"/>
  <c r="F16" i="15" s="1"/>
  <c r="L16" i="15" s="1"/>
  <c r="AY41" i="3"/>
  <c r="E16" i="15" s="1"/>
  <c r="K16" i="15" s="1"/>
  <c r="AZ41" i="3"/>
  <c r="G16" i="15" s="1"/>
  <c r="M16" i="15" s="1"/>
  <c r="BA41" i="3"/>
  <c r="BB41" i="3" s="1"/>
  <c r="I16" i="15" s="1"/>
  <c r="O16" i="15" s="1"/>
  <c r="BC41" i="3"/>
  <c r="H16" i="15" s="1"/>
  <c r="N16" i="15" s="1"/>
  <c r="BD41" i="3"/>
  <c r="J16" i="15" s="1"/>
  <c r="P16" i="15" s="1"/>
  <c r="BE41" i="3"/>
  <c r="BG41" i="3" s="1"/>
  <c r="E30" i="16" s="1"/>
  <c r="K30" i="16" s="1"/>
  <c r="BF41" i="3"/>
  <c r="F30" i="16" s="1"/>
  <c r="L30" i="16" s="1"/>
  <c r="BI41" i="3"/>
  <c r="BK41" i="3" s="1"/>
  <c r="H30" i="16" s="1"/>
  <c r="N30" i="16" s="1"/>
  <c r="BJ41" i="3"/>
  <c r="I30" i="16" s="1"/>
  <c r="O30" i="16" s="1"/>
  <c r="BM41" i="3"/>
  <c r="BN41" i="3"/>
  <c r="BO41" i="3"/>
  <c r="BP41" i="3"/>
  <c r="BQ41" i="3"/>
  <c r="BR41" i="3"/>
  <c r="BS41" i="3"/>
  <c r="BT41" i="3"/>
  <c r="AO40" i="3"/>
  <c r="AP40" i="3"/>
  <c r="AQ40" i="3"/>
  <c r="AR40" i="3"/>
  <c r="AS40" i="3"/>
  <c r="AT40" i="3"/>
  <c r="AU40" i="3"/>
  <c r="AV40" i="3"/>
  <c r="AW40" i="3"/>
  <c r="AX40" i="3" s="1"/>
  <c r="F15" i="15" s="1"/>
  <c r="L15" i="15" s="1"/>
  <c r="AY40" i="3"/>
  <c r="E15" i="15" s="1"/>
  <c r="K15" i="15" s="1"/>
  <c r="AZ40" i="3"/>
  <c r="G15" i="15" s="1"/>
  <c r="M15" i="15" s="1"/>
  <c r="BA40" i="3"/>
  <c r="BB40" i="3" s="1"/>
  <c r="I15" i="15" s="1"/>
  <c r="O15" i="15" s="1"/>
  <c r="BC40" i="3"/>
  <c r="H15" i="15" s="1"/>
  <c r="N15" i="15" s="1"/>
  <c r="BD40" i="3"/>
  <c r="J15" i="15" s="1"/>
  <c r="P15" i="15" s="1"/>
  <c r="BE40" i="3"/>
  <c r="BF40" i="3"/>
  <c r="BG40" i="3"/>
  <c r="BH40" i="3"/>
  <c r="BI40" i="3"/>
  <c r="BJ40" i="3"/>
  <c r="BK40" i="3"/>
  <c r="BL40" i="3"/>
  <c r="BM40" i="3"/>
  <c r="BN40" i="3"/>
  <c r="BO40" i="3"/>
  <c r="BP40" i="3"/>
  <c r="BQ40" i="3"/>
  <c r="BR40" i="3"/>
  <c r="BS40" i="3"/>
  <c r="BT40" i="3"/>
  <c r="AO55" i="3"/>
  <c r="AP55" i="3"/>
  <c r="AQ55" i="3"/>
  <c r="AR55" i="3"/>
  <c r="AS55" i="3"/>
  <c r="AT55" i="3"/>
  <c r="AU55" i="3"/>
  <c r="AV55" i="3"/>
  <c r="AW55" i="3"/>
  <c r="AX55" i="3"/>
  <c r="AY55" i="3"/>
  <c r="AZ55" i="3"/>
  <c r="BA55" i="3"/>
  <c r="BB55" i="3"/>
  <c r="BC55" i="3"/>
  <c r="BD55" i="3"/>
  <c r="BE55" i="3"/>
  <c r="BF55" i="3" s="1"/>
  <c r="F32" i="16" s="1"/>
  <c r="L32" i="16" s="1"/>
  <c r="BG55" i="3"/>
  <c r="E32" i="16" s="1"/>
  <c r="K32" i="16" s="1"/>
  <c r="BH55" i="3"/>
  <c r="G32" i="16" s="1"/>
  <c r="M32" i="16" s="1"/>
  <c r="BI55" i="3"/>
  <c r="BJ55" i="3" s="1"/>
  <c r="I32" i="16" s="1"/>
  <c r="O32" i="16" s="1"/>
  <c r="BK55" i="3"/>
  <c r="H32" i="16" s="1"/>
  <c r="N32" i="16" s="1"/>
  <c r="BL55" i="3"/>
  <c r="J32" i="16" s="1"/>
  <c r="P32" i="16" s="1"/>
  <c r="BM55" i="3"/>
  <c r="BN55" i="3"/>
  <c r="BO55" i="3"/>
  <c r="BP55" i="3"/>
  <c r="BQ55" i="3"/>
  <c r="BR55" i="3"/>
  <c r="BS55" i="3"/>
  <c r="BT55" i="3"/>
  <c r="AO33" i="3"/>
  <c r="AP33" i="3"/>
  <c r="AQ33" i="3"/>
  <c r="AR33" i="3"/>
  <c r="AS33" i="3"/>
  <c r="AT33" i="3"/>
  <c r="AU33" i="3"/>
  <c r="AV33" i="3"/>
  <c r="AW33" i="3"/>
  <c r="AX33" i="3"/>
  <c r="AY33" i="3"/>
  <c r="AZ33" i="3"/>
  <c r="BA33" i="3"/>
  <c r="BB33" i="3"/>
  <c r="BC33" i="3"/>
  <c r="BD33" i="3"/>
  <c r="BE33" i="3"/>
  <c r="BF33" i="3" s="1"/>
  <c r="F24" i="16" s="1"/>
  <c r="L24" i="16" s="1"/>
  <c r="BG33" i="3"/>
  <c r="E24" i="16" s="1"/>
  <c r="K24" i="16" s="1"/>
  <c r="BH33" i="3"/>
  <c r="G24" i="16" s="1"/>
  <c r="M24" i="16" s="1"/>
  <c r="BI33" i="3"/>
  <c r="BJ33" i="3" s="1"/>
  <c r="I24" i="16" s="1"/>
  <c r="O24" i="16" s="1"/>
  <c r="BK33" i="3"/>
  <c r="H24" i="16" s="1"/>
  <c r="N24" i="16" s="1"/>
  <c r="BL33" i="3"/>
  <c r="J24" i="16" s="1"/>
  <c r="P24" i="16" s="1"/>
  <c r="BM33" i="3"/>
  <c r="BN33" i="3"/>
  <c r="BO33" i="3"/>
  <c r="BP33" i="3"/>
  <c r="BQ33" i="3"/>
  <c r="BR33" i="3"/>
  <c r="BS33" i="3"/>
  <c r="BT33" i="3"/>
  <c r="AO34" i="3"/>
  <c r="AP34" i="3"/>
  <c r="AQ34" i="3"/>
  <c r="AR34" i="3"/>
  <c r="AS34" i="3"/>
  <c r="AT34" i="3"/>
  <c r="AU34" i="3"/>
  <c r="AV34" i="3"/>
  <c r="AW34" i="3"/>
  <c r="AX34" i="3"/>
  <c r="AY34" i="3"/>
  <c r="AZ34" i="3"/>
  <c r="BA34" i="3"/>
  <c r="BB34" i="3"/>
  <c r="BC34" i="3"/>
  <c r="BD34" i="3"/>
  <c r="BE34" i="3"/>
  <c r="BF34" i="3" s="1"/>
  <c r="F25" i="16" s="1"/>
  <c r="L25" i="16" s="1"/>
  <c r="BG34" i="3"/>
  <c r="E25" i="16" s="1"/>
  <c r="K25" i="16" s="1"/>
  <c r="BH34" i="3"/>
  <c r="G25" i="16" s="1"/>
  <c r="M25" i="16" s="1"/>
  <c r="BI34" i="3"/>
  <c r="BJ34" i="3" s="1"/>
  <c r="I25" i="16" s="1"/>
  <c r="O25" i="16" s="1"/>
  <c r="BK34" i="3"/>
  <c r="H25" i="16" s="1"/>
  <c r="N25" i="16" s="1"/>
  <c r="BL34" i="3"/>
  <c r="J25" i="16" s="1"/>
  <c r="P25" i="16" s="1"/>
  <c r="BM34" i="3"/>
  <c r="BN34" i="3"/>
  <c r="BO34" i="3"/>
  <c r="BP34" i="3"/>
  <c r="BQ34" i="3"/>
  <c r="BR34" i="3"/>
  <c r="BS34" i="3"/>
  <c r="BT34" i="3"/>
  <c r="AO36" i="3"/>
  <c r="AP36" i="3"/>
  <c r="AQ36" i="3"/>
  <c r="AR36" i="3"/>
  <c r="AS36" i="3"/>
  <c r="AT36" i="3"/>
  <c r="AU36" i="3"/>
  <c r="AV36" i="3"/>
  <c r="AW36" i="3"/>
  <c r="AX36" i="3"/>
  <c r="AY36" i="3"/>
  <c r="AZ36" i="3"/>
  <c r="BA36" i="3"/>
  <c r="BB36" i="3"/>
  <c r="BC36" i="3"/>
  <c r="BD36" i="3"/>
  <c r="BE36" i="3"/>
  <c r="BF36" i="3" s="1"/>
  <c r="F27" i="16" s="1"/>
  <c r="L27" i="16" s="1"/>
  <c r="BG36" i="3"/>
  <c r="E27" i="16" s="1"/>
  <c r="K27" i="16" s="1"/>
  <c r="BH36" i="3"/>
  <c r="G27" i="16" s="1"/>
  <c r="M27" i="16" s="1"/>
  <c r="BI36" i="3"/>
  <c r="BJ36" i="3" s="1"/>
  <c r="I27" i="16" s="1"/>
  <c r="O27" i="16" s="1"/>
  <c r="BK36" i="3"/>
  <c r="H27" i="16" s="1"/>
  <c r="N27" i="16" s="1"/>
  <c r="BL36" i="3"/>
  <c r="J27" i="16" s="1"/>
  <c r="P27" i="16" s="1"/>
  <c r="BM36" i="3"/>
  <c r="BN36" i="3"/>
  <c r="BO36" i="3"/>
  <c r="BP36" i="3"/>
  <c r="BQ36" i="3"/>
  <c r="BR36" i="3"/>
  <c r="BS36" i="3"/>
  <c r="BT36" i="3"/>
  <c r="AO35" i="3"/>
  <c r="AP35" i="3"/>
  <c r="AQ35" i="3"/>
  <c r="AR35" i="3"/>
  <c r="AS35" i="3"/>
  <c r="AT35" i="3"/>
  <c r="AU35" i="3"/>
  <c r="AV35" i="3"/>
  <c r="AW35" i="3"/>
  <c r="AX35" i="3"/>
  <c r="AY35" i="3"/>
  <c r="AZ35" i="3"/>
  <c r="BA35" i="3"/>
  <c r="BB35" i="3"/>
  <c r="BC35" i="3"/>
  <c r="BD35" i="3"/>
  <c r="BE35" i="3"/>
  <c r="BF35" i="3" s="1"/>
  <c r="F26" i="16" s="1"/>
  <c r="L26" i="16" s="1"/>
  <c r="BG35" i="3"/>
  <c r="E26" i="16" s="1"/>
  <c r="K26" i="16" s="1"/>
  <c r="BH35" i="3"/>
  <c r="G26" i="16" s="1"/>
  <c r="M26" i="16" s="1"/>
  <c r="BI35" i="3"/>
  <c r="BJ35" i="3" s="1"/>
  <c r="I26" i="16" s="1"/>
  <c r="O26" i="16" s="1"/>
  <c r="BK35" i="3"/>
  <c r="H26" i="16" s="1"/>
  <c r="N26" i="16" s="1"/>
  <c r="BL35" i="3"/>
  <c r="J26" i="16" s="1"/>
  <c r="P26" i="16" s="1"/>
  <c r="BM35" i="3"/>
  <c r="BN35" i="3"/>
  <c r="BO35" i="3"/>
  <c r="BP35" i="3"/>
  <c r="BQ35" i="3"/>
  <c r="BR35" i="3"/>
  <c r="BS35" i="3"/>
  <c r="BT35" i="3"/>
  <c r="AO37" i="3"/>
  <c r="AP37" i="3"/>
  <c r="AQ37" i="3"/>
  <c r="AR37" i="3"/>
  <c r="AS37" i="3"/>
  <c r="AT37" i="3"/>
  <c r="AU37" i="3"/>
  <c r="AV37" i="3"/>
  <c r="AW37" i="3"/>
  <c r="AX37" i="3"/>
  <c r="AY37" i="3"/>
  <c r="AZ37" i="3"/>
  <c r="BA37" i="3"/>
  <c r="BB37" i="3"/>
  <c r="BC37" i="3"/>
  <c r="BD37" i="3"/>
  <c r="BE37" i="3"/>
  <c r="BF37" i="3" s="1"/>
  <c r="F28" i="16" s="1"/>
  <c r="L28" i="16" s="1"/>
  <c r="BG37" i="3"/>
  <c r="E28" i="16" s="1"/>
  <c r="K28" i="16" s="1"/>
  <c r="BH37" i="3"/>
  <c r="G28" i="16" s="1"/>
  <c r="M28" i="16" s="1"/>
  <c r="BI37" i="3"/>
  <c r="BJ37" i="3" s="1"/>
  <c r="I28" i="16" s="1"/>
  <c r="O28" i="16" s="1"/>
  <c r="BK37" i="3"/>
  <c r="H28" i="16" s="1"/>
  <c r="N28" i="16" s="1"/>
  <c r="BL37" i="3"/>
  <c r="J28" i="16" s="1"/>
  <c r="P28" i="16" s="1"/>
  <c r="BM37" i="3"/>
  <c r="BN37" i="3"/>
  <c r="BO37" i="3"/>
  <c r="BP37" i="3"/>
  <c r="BQ37" i="3"/>
  <c r="BR37" i="3"/>
  <c r="BS37" i="3"/>
  <c r="BT37" i="3"/>
  <c r="AO39" i="3"/>
  <c r="AP39" i="3"/>
  <c r="AQ39" i="3"/>
  <c r="AR39" i="3"/>
  <c r="AS39" i="3"/>
  <c r="AT39" i="3"/>
  <c r="AU39" i="3"/>
  <c r="AV39" i="3"/>
  <c r="AW39" i="3"/>
  <c r="AX39" i="3" s="1"/>
  <c r="F14" i="15" s="1"/>
  <c r="L14" i="15" s="1"/>
  <c r="AY39" i="3"/>
  <c r="E14" i="15" s="1"/>
  <c r="K14" i="15" s="1"/>
  <c r="AZ39" i="3"/>
  <c r="G14" i="15" s="1"/>
  <c r="M14" i="15" s="1"/>
  <c r="BA39" i="3"/>
  <c r="BB39" i="3" s="1"/>
  <c r="I14" i="15" s="1"/>
  <c r="O14" i="15" s="1"/>
  <c r="BC39" i="3"/>
  <c r="H14" i="15" s="1"/>
  <c r="N14" i="15" s="1"/>
  <c r="BD39" i="3"/>
  <c r="J14" i="15" s="1"/>
  <c r="P14" i="15" s="1"/>
  <c r="BE39" i="3"/>
  <c r="BG39" i="3" s="1"/>
  <c r="E29" i="16" s="1"/>
  <c r="K29" i="16" s="1"/>
  <c r="BF39" i="3"/>
  <c r="F29" i="16" s="1"/>
  <c r="L29" i="16" s="1"/>
  <c r="BI39" i="3"/>
  <c r="BK39" i="3" s="1"/>
  <c r="H29" i="16" s="1"/>
  <c r="N29" i="16" s="1"/>
  <c r="BJ39" i="3"/>
  <c r="I29" i="16" s="1"/>
  <c r="O29" i="16" s="1"/>
  <c r="BM39" i="3"/>
  <c r="BN39" i="3"/>
  <c r="BO39" i="3"/>
  <c r="BP39" i="3"/>
  <c r="BQ39" i="3"/>
  <c r="BR39" i="3"/>
  <c r="BS39" i="3"/>
  <c r="BT39" i="3"/>
  <c r="AO44" i="3"/>
  <c r="AP44" i="3" s="1"/>
  <c r="AS44" i="3"/>
  <c r="AU44" i="3" s="1"/>
  <c r="AW44" i="3"/>
  <c r="AX44" i="3" s="1"/>
  <c r="BA44" i="3"/>
  <c r="BC44" i="3" s="1"/>
  <c r="BE44" i="3"/>
  <c r="BF44" i="3"/>
  <c r="BG44" i="3"/>
  <c r="BH44" i="3"/>
  <c r="BI44" i="3"/>
  <c r="BJ44" i="3"/>
  <c r="BK44" i="3"/>
  <c r="BL44" i="3"/>
  <c r="BM44" i="3"/>
  <c r="BN44" i="3"/>
  <c r="BO44" i="3"/>
  <c r="BP44" i="3"/>
  <c r="BQ44" i="3"/>
  <c r="BR44" i="3"/>
  <c r="BS44" i="3"/>
  <c r="BT44"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AO66" i="3"/>
  <c r="AP66" i="3"/>
  <c r="AQ66" i="3"/>
  <c r="AR66" i="3"/>
  <c r="AS66" i="3"/>
  <c r="AT66" i="3"/>
  <c r="AU66" i="3"/>
  <c r="AV66" i="3"/>
  <c r="AW66" i="3"/>
  <c r="AX66" i="3" s="1"/>
  <c r="F23" i="15" s="1"/>
  <c r="L23" i="15" s="1"/>
  <c r="AY66" i="3"/>
  <c r="E23" i="15" s="1"/>
  <c r="K23" i="15" s="1"/>
  <c r="AZ66" i="3"/>
  <c r="G23" i="15" s="1"/>
  <c r="M23" i="15" s="1"/>
  <c r="BA66" i="3"/>
  <c r="BB66" i="3" s="1"/>
  <c r="I23" i="15" s="1"/>
  <c r="O23" i="15" s="1"/>
  <c r="BC66" i="3"/>
  <c r="H23" i="15" s="1"/>
  <c r="N23" i="15" s="1"/>
  <c r="BD66" i="3"/>
  <c r="J23" i="15" s="1"/>
  <c r="P23" i="15" s="1"/>
  <c r="BE66" i="3"/>
  <c r="BF66" i="3"/>
  <c r="BG66" i="3"/>
  <c r="BH66" i="3"/>
  <c r="BI66" i="3"/>
  <c r="BJ66" i="3"/>
  <c r="BK66" i="3"/>
  <c r="BL66" i="3"/>
  <c r="BM66" i="3"/>
  <c r="BN66" i="3"/>
  <c r="BO66" i="3"/>
  <c r="BP66" i="3"/>
  <c r="BQ66" i="3"/>
  <c r="BR66" i="3"/>
  <c r="BS66" i="3"/>
  <c r="BT66" i="3"/>
  <c r="AO43" i="3"/>
  <c r="AP43" i="3" s="1"/>
  <c r="F8" i="9" s="1"/>
  <c r="R8" i="9" s="1"/>
  <c r="AQ43" i="3"/>
  <c r="E8" i="9" s="1"/>
  <c r="AR43" i="3"/>
  <c r="G8" i="9" s="1"/>
  <c r="S8" i="9" s="1"/>
  <c r="AS43" i="3"/>
  <c r="AT43" i="3" s="1"/>
  <c r="I8" i="9" s="1"/>
  <c r="U8" i="9" s="1"/>
  <c r="AU43" i="3"/>
  <c r="H8" i="9" s="1"/>
  <c r="T8" i="9" s="1"/>
  <c r="AV43" i="3"/>
  <c r="J8" i="9" s="1"/>
  <c r="V8" i="9" s="1"/>
  <c r="AW43" i="3"/>
  <c r="AX43" i="3" s="1"/>
  <c r="L8" i="9" s="1"/>
  <c r="X8" i="9" s="1"/>
  <c r="AY43" i="3"/>
  <c r="K8" i="9" s="1"/>
  <c r="AZ43" i="3"/>
  <c r="M8" i="9" s="1"/>
  <c r="Y8" i="9" s="1"/>
  <c r="BA43" i="3"/>
  <c r="BB43" i="3" s="1"/>
  <c r="O8" i="9" s="1"/>
  <c r="AA8" i="9" s="1"/>
  <c r="BC43" i="3"/>
  <c r="N8" i="9" s="1"/>
  <c r="Z8" i="9" s="1"/>
  <c r="BD43" i="3"/>
  <c r="P8" i="9" s="1"/>
  <c r="AB8" i="9" s="1"/>
  <c r="BE43" i="3"/>
  <c r="BF43" i="3"/>
  <c r="BG43" i="3"/>
  <c r="BH43" i="3"/>
  <c r="BI43" i="3"/>
  <c r="BJ43" i="3"/>
  <c r="BK43" i="3"/>
  <c r="BL43" i="3"/>
  <c r="BM43" i="3"/>
  <c r="BN43" i="3"/>
  <c r="BO43" i="3"/>
  <c r="BP43" i="3"/>
  <c r="BQ43" i="3"/>
  <c r="BR43" i="3"/>
  <c r="BS43" i="3"/>
  <c r="BT43"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AO53" i="3"/>
  <c r="AP53" i="3"/>
  <c r="AQ53" i="3"/>
  <c r="AR53" i="3"/>
  <c r="AS53" i="3"/>
  <c r="AT53" i="3"/>
  <c r="AU53" i="3"/>
  <c r="AV53" i="3"/>
  <c r="AW53" i="3"/>
  <c r="AX53" i="3" s="1"/>
  <c r="F18" i="15" s="1"/>
  <c r="L18" i="15" s="1"/>
  <c r="AY53" i="3"/>
  <c r="E18" i="15" s="1"/>
  <c r="K18" i="15" s="1"/>
  <c r="AZ53" i="3"/>
  <c r="G18" i="15" s="1"/>
  <c r="M18" i="15" s="1"/>
  <c r="BA53" i="3"/>
  <c r="BB53" i="3" s="1"/>
  <c r="I18" i="15" s="1"/>
  <c r="O18" i="15" s="1"/>
  <c r="BC53" i="3"/>
  <c r="H18" i="15" s="1"/>
  <c r="N18" i="15" s="1"/>
  <c r="BD53" i="3"/>
  <c r="J18" i="15" s="1"/>
  <c r="P18" i="15" s="1"/>
  <c r="BE53" i="3"/>
  <c r="BF53" i="3"/>
  <c r="BG53" i="3"/>
  <c r="BH53" i="3"/>
  <c r="BI53" i="3"/>
  <c r="BJ53" i="3"/>
  <c r="BK53" i="3"/>
  <c r="BL53" i="3"/>
  <c r="BM53" i="3"/>
  <c r="BN53" i="3"/>
  <c r="BO53" i="3"/>
  <c r="BP53" i="3"/>
  <c r="BQ53" i="3"/>
  <c r="BR53" i="3"/>
  <c r="BS53" i="3"/>
  <c r="BT53" i="3"/>
  <c r="AO49" i="3"/>
  <c r="AP49" i="3"/>
  <c r="AQ49" i="3"/>
  <c r="AR49" i="3"/>
  <c r="AS49" i="3"/>
  <c r="AT49" i="3"/>
  <c r="AU49" i="3"/>
  <c r="AV49" i="3"/>
  <c r="AW49" i="3"/>
  <c r="AX49" i="3" s="1"/>
  <c r="F17" i="15" s="1"/>
  <c r="L17" i="15" s="1"/>
  <c r="AY49" i="3"/>
  <c r="E17" i="15" s="1"/>
  <c r="K17" i="15" s="1"/>
  <c r="AZ49" i="3"/>
  <c r="G17" i="15" s="1"/>
  <c r="M17" i="15" s="1"/>
  <c r="BA49" i="3"/>
  <c r="BB49" i="3" s="1"/>
  <c r="I17" i="15" s="1"/>
  <c r="O17" i="15" s="1"/>
  <c r="BC49" i="3"/>
  <c r="H17" i="15" s="1"/>
  <c r="N17" i="15" s="1"/>
  <c r="BD49" i="3"/>
  <c r="J17" i="15" s="1"/>
  <c r="P17" i="15" s="1"/>
  <c r="BE49" i="3"/>
  <c r="BF49" i="3"/>
  <c r="BG49" i="3"/>
  <c r="BH49" i="3"/>
  <c r="BI49" i="3"/>
  <c r="BJ49" i="3"/>
  <c r="BK49" i="3"/>
  <c r="BL49" i="3"/>
  <c r="BM49" i="3"/>
  <c r="BN49" i="3"/>
  <c r="BO49" i="3"/>
  <c r="BP49" i="3"/>
  <c r="BQ49" i="3"/>
  <c r="BR49" i="3"/>
  <c r="BS49" i="3"/>
  <c r="BT49"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AO50" i="3"/>
  <c r="AP50" i="3"/>
  <c r="AQ50" i="3"/>
  <c r="AR50" i="3"/>
  <c r="AS50" i="3"/>
  <c r="AT50" i="3"/>
  <c r="AU50" i="3"/>
  <c r="AV50" i="3"/>
  <c r="AW50" i="3"/>
  <c r="AX50" i="3" s="1"/>
  <c r="BA50" i="3"/>
  <c r="BC50" i="3" s="1"/>
  <c r="BE50" i="3"/>
  <c r="BF50" i="3" s="1"/>
  <c r="BI50" i="3"/>
  <c r="BK50" i="3" s="1"/>
  <c r="BM50" i="3"/>
  <c r="BN50" i="3" s="1"/>
  <c r="F9" i="11" s="1"/>
  <c r="L9" i="11" s="1"/>
  <c r="BQ50" i="3"/>
  <c r="BT50" i="3" s="1"/>
  <c r="J9" i="11" s="1"/>
  <c r="P9" i="11" s="1"/>
  <c r="AO56" i="3"/>
  <c r="AP56" i="3"/>
  <c r="AQ56" i="3"/>
  <c r="AR56" i="3"/>
  <c r="AS56" i="3"/>
  <c r="AT56" i="3"/>
  <c r="AU56" i="3"/>
  <c r="AV56" i="3"/>
  <c r="AW56" i="3"/>
  <c r="AX56" i="3" s="1"/>
  <c r="F20" i="15" s="1"/>
  <c r="L20" i="15" s="1"/>
  <c r="AY56" i="3"/>
  <c r="E20" i="15" s="1"/>
  <c r="K20" i="15" s="1"/>
  <c r="AZ56" i="3"/>
  <c r="G20" i="15" s="1"/>
  <c r="M20" i="15" s="1"/>
  <c r="BA56" i="3"/>
  <c r="BB56" i="3" s="1"/>
  <c r="I20" i="15" s="1"/>
  <c r="O20" i="15" s="1"/>
  <c r="BC56" i="3"/>
  <c r="H20" i="15" s="1"/>
  <c r="N20" i="15" s="1"/>
  <c r="BD56" i="3"/>
  <c r="J20" i="15" s="1"/>
  <c r="P20" i="15" s="1"/>
  <c r="BE56" i="3"/>
  <c r="BF56" i="3"/>
  <c r="BG56" i="3"/>
  <c r="BH56" i="3"/>
  <c r="BI56" i="3"/>
  <c r="BJ56" i="3"/>
  <c r="BK56" i="3"/>
  <c r="BL56" i="3"/>
  <c r="BM56" i="3"/>
  <c r="BN56" i="3"/>
  <c r="BO56" i="3"/>
  <c r="BP56" i="3"/>
  <c r="BQ56" i="3"/>
  <c r="BR56" i="3"/>
  <c r="BS56" i="3"/>
  <c r="BT56"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O57" i="3" s="1"/>
  <c r="E11" i="11" s="1"/>
  <c r="K11" i="11" s="1"/>
  <c r="BN57" i="3"/>
  <c r="F11" i="11" s="1"/>
  <c r="L11" i="11" s="1"/>
  <c r="BQ57" i="3"/>
  <c r="BS57" i="3" s="1"/>
  <c r="H11" i="11" s="1"/>
  <c r="N11" i="11" s="1"/>
  <c r="BR57" i="3"/>
  <c r="I11" i="11" s="1"/>
  <c r="O11" i="11" s="1"/>
  <c r="AO58" i="3"/>
  <c r="AP58" i="3"/>
  <c r="AQ58" i="3"/>
  <c r="AR58" i="3"/>
  <c r="AS58" i="3"/>
  <c r="AT58" i="3"/>
  <c r="AU58" i="3"/>
  <c r="AV58" i="3"/>
  <c r="AW58" i="3"/>
  <c r="AX58" i="3" s="1"/>
  <c r="F21" i="15" s="1"/>
  <c r="L21" i="15" s="1"/>
  <c r="AY58" i="3"/>
  <c r="E21" i="15" s="1"/>
  <c r="K21" i="15" s="1"/>
  <c r="AZ58" i="3"/>
  <c r="G21" i="15" s="1"/>
  <c r="M21" i="15" s="1"/>
  <c r="BA58" i="3"/>
  <c r="BB58" i="3" s="1"/>
  <c r="I21" i="15" s="1"/>
  <c r="O21" i="15" s="1"/>
  <c r="BC58" i="3"/>
  <c r="H21" i="15" s="1"/>
  <c r="N21" i="15" s="1"/>
  <c r="BD58" i="3"/>
  <c r="J21" i="15" s="1"/>
  <c r="P21" i="15" s="1"/>
  <c r="BE58" i="3"/>
  <c r="BF58" i="3"/>
  <c r="BG58" i="3"/>
  <c r="BH58" i="3"/>
  <c r="BI58" i="3"/>
  <c r="BJ58" i="3"/>
  <c r="BK58" i="3"/>
  <c r="BL58" i="3"/>
  <c r="BM58" i="3"/>
  <c r="BN58" i="3"/>
  <c r="BO58" i="3"/>
  <c r="BP58" i="3"/>
  <c r="BQ58" i="3"/>
  <c r="BR58" i="3"/>
  <c r="BS58" i="3"/>
  <c r="BT58"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AO11" i="3"/>
  <c r="AP11" i="3"/>
  <c r="AQ11" i="3"/>
  <c r="AR11" i="3"/>
  <c r="AS11" i="3"/>
  <c r="AT11" i="3"/>
  <c r="AU11" i="3"/>
  <c r="AV11" i="3"/>
  <c r="AW11" i="3"/>
  <c r="AX11" i="3"/>
  <c r="AY11" i="3"/>
  <c r="AZ11" i="3"/>
  <c r="BA11" i="3"/>
  <c r="BB11" i="3"/>
  <c r="BC11" i="3"/>
  <c r="BD11" i="3"/>
  <c r="BE11" i="3"/>
  <c r="BF11" i="3" s="1"/>
  <c r="F13" i="16" s="1"/>
  <c r="L13" i="16" s="1"/>
  <c r="BG11" i="3"/>
  <c r="E13" i="16" s="1"/>
  <c r="K13" i="16" s="1"/>
  <c r="BH11" i="3"/>
  <c r="G13" i="16" s="1"/>
  <c r="M13" i="16" s="1"/>
  <c r="BI11" i="3"/>
  <c r="BJ11" i="3" s="1"/>
  <c r="I13" i="16" s="1"/>
  <c r="O13" i="16" s="1"/>
  <c r="BK11" i="3"/>
  <c r="H13" i="16" s="1"/>
  <c r="N13" i="16" s="1"/>
  <c r="BL11" i="3"/>
  <c r="J13" i="16" s="1"/>
  <c r="P13" i="16" s="1"/>
  <c r="BM11" i="3"/>
  <c r="BN11" i="3"/>
  <c r="BO11" i="3"/>
  <c r="BP11" i="3"/>
  <c r="BQ11" i="3"/>
  <c r="BR11" i="3"/>
  <c r="BS11" i="3"/>
  <c r="BT11"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AO60" i="3"/>
  <c r="AP60" i="3"/>
  <c r="AQ60" i="3"/>
  <c r="AR60" i="3"/>
  <c r="AS60" i="3"/>
  <c r="AT60" i="3"/>
  <c r="AU60" i="3"/>
  <c r="AV60" i="3"/>
  <c r="AW60" i="3"/>
  <c r="AX60" i="3"/>
  <c r="AY60" i="3"/>
  <c r="AZ60" i="3"/>
  <c r="BA60" i="3"/>
  <c r="BB60" i="3"/>
  <c r="BC60" i="3"/>
  <c r="BD60" i="3"/>
  <c r="BE60" i="3"/>
  <c r="BF60" i="3" s="1"/>
  <c r="F33" i="16" s="1"/>
  <c r="L33" i="16" s="1"/>
  <c r="BG60" i="3"/>
  <c r="E33" i="16" s="1"/>
  <c r="K33" i="16" s="1"/>
  <c r="BH60" i="3"/>
  <c r="G33" i="16" s="1"/>
  <c r="M33" i="16" s="1"/>
  <c r="BI60" i="3"/>
  <c r="BJ60" i="3" s="1"/>
  <c r="I33" i="16" s="1"/>
  <c r="O33" i="16" s="1"/>
  <c r="BK60" i="3"/>
  <c r="H33" i="16" s="1"/>
  <c r="N33" i="16" s="1"/>
  <c r="BL60" i="3"/>
  <c r="J33" i="16" s="1"/>
  <c r="P33" i="16" s="1"/>
  <c r="BM60" i="3"/>
  <c r="BN60" i="3"/>
  <c r="BO60" i="3"/>
  <c r="BP60" i="3"/>
  <c r="BQ60" i="3"/>
  <c r="BR60" i="3"/>
  <c r="BS60" i="3"/>
  <c r="BT60"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AO10" i="3"/>
  <c r="AP10" i="3"/>
  <c r="AQ10" i="3"/>
  <c r="AR10" i="3"/>
  <c r="AS10" i="3"/>
  <c r="AT10" i="3"/>
  <c r="AU10" i="3"/>
  <c r="AV10" i="3"/>
  <c r="AW10" i="3"/>
  <c r="AX10" i="3" s="1"/>
  <c r="AY10" i="3"/>
  <c r="AZ10" i="3"/>
  <c r="BA10" i="3"/>
  <c r="BB10" i="3" s="1"/>
  <c r="BC10" i="3"/>
  <c r="BD10" i="3"/>
  <c r="BE10" i="3"/>
  <c r="BF10" i="3" s="1"/>
  <c r="F12" i="16" s="1"/>
  <c r="L12" i="16" s="1"/>
  <c r="BI10" i="3"/>
  <c r="BK10" i="3" s="1"/>
  <c r="H12" i="16" s="1"/>
  <c r="N12" i="16" s="1"/>
  <c r="BM10" i="3"/>
  <c r="BN10" i="3"/>
  <c r="BO10" i="3"/>
  <c r="BP10" i="3"/>
  <c r="BQ10" i="3"/>
  <c r="BR10" i="3"/>
  <c r="BS10" i="3"/>
  <c r="BT10"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AO7" i="3"/>
  <c r="AP7" i="3"/>
  <c r="AQ7" i="3"/>
  <c r="AR7" i="3"/>
  <c r="AS7" i="3"/>
  <c r="AT7" i="3"/>
  <c r="AU7" i="3"/>
  <c r="AV7" i="3"/>
  <c r="AW7" i="3"/>
  <c r="AX7" i="3" s="1"/>
  <c r="AY7" i="3"/>
  <c r="AZ7" i="3"/>
  <c r="BA7" i="3"/>
  <c r="BB7" i="3" s="1"/>
  <c r="BC7" i="3"/>
  <c r="BD7" i="3"/>
  <c r="BE7" i="3"/>
  <c r="BF7" i="3" s="1"/>
  <c r="F9" i="16" s="1"/>
  <c r="L9" i="16" s="1"/>
  <c r="BG7" i="3"/>
  <c r="E9" i="16" s="1"/>
  <c r="K9" i="16" s="1"/>
  <c r="BH7" i="3"/>
  <c r="G9" i="16" s="1"/>
  <c r="M9" i="16" s="1"/>
  <c r="BI7" i="3"/>
  <c r="BJ7" i="3" s="1"/>
  <c r="I9" i="16" s="1"/>
  <c r="O9" i="16" s="1"/>
  <c r="BK7" i="3"/>
  <c r="H9" i="16" s="1"/>
  <c r="N9" i="16" s="1"/>
  <c r="BL7" i="3"/>
  <c r="J9" i="16" s="1"/>
  <c r="P9" i="16" s="1"/>
  <c r="BM7" i="3"/>
  <c r="BN7" i="3" s="1"/>
  <c r="BO7" i="3"/>
  <c r="BP7" i="3"/>
  <c r="BQ7" i="3"/>
  <c r="BR7" i="3" s="1"/>
  <c r="BS7" i="3"/>
  <c r="BT7"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AO14" i="3"/>
  <c r="AP14" i="3"/>
  <c r="AQ14" i="3"/>
  <c r="AR14" i="3"/>
  <c r="AS14" i="3"/>
  <c r="AT14" i="3"/>
  <c r="AU14" i="3"/>
  <c r="AV14" i="3"/>
  <c r="AW14" i="3"/>
  <c r="AY14" i="3" s="1"/>
  <c r="E7" i="15" s="1"/>
  <c r="K7" i="15" s="1"/>
  <c r="AX14" i="3"/>
  <c r="F7" i="15" s="1"/>
  <c r="L7" i="15" s="1"/>
  <c r="BA14" i="3"/>
  <c r="BC14" i="3" s="1"/>
  <c r="H7" i="15" s="1"/>
  <c r="N7" i="15" s="1"/>
  <c r="BB14" i="3"/>
  <c r="I7" i="15" s="1"/>
  <c r="O7" i="15" s="1"/>
  <c r="BE14" i="3"/>
  <c r="BF14" i="3"/>
  <c r="BG14" i="3"/>
  <c r="BH14" i="3"/>
  <c r="BI14" i="3"/>
  <c r="BJ14" i="3"/>
  <c r="BK14" i="3"/>
  <c r="BL14" i="3"/>
  <c r="BM14" i="3"/>
  <c r="BN14" i="3"/>
  <c r="BO14" i="3"/>
  <c r="BP14" i="3"/>
  <c r="BQ14" i="3"/>
  <c r="BR14" i="3"/>
  <c r="BS14" i="3"/>
  <c r="BT14" i="3"/>
  <c r="AO85" i="3"/>
  <c r="AQ85" i="3" s="1"/>
  <c r="E12" i="9" s="1"/>
  <c r="AP85" i="3"/>
  <c r="F12" i="9" s="1"/>
  <c r="R12" i="9" s="1"/>
  <c r="AS85" i="3"/>
  <c r="AU85" i="3" s="1"/>
  <c r="H12" i="9" s="1"/>
  <c r="T12" i="9" s="1"/>
  <c r="AT85" i="3"/>
  <c r="I12" i="9" s="1"/>
  <c r="U12" i="9" s="1"/>
  <c r="AW85" i="3"/>
  <c r="AY85" i="3" s="1"/>
  <c r="K12" i="9" s="1"/>
  <c r="AX85" i="3"/>
  <c r="L12" i="9" s="1"/>
  <c r="X12" i="9" s="1"/>
  <c r="BA85" i="3"/>
  <c r="BC85" i="3" s="1"/>
  <c r="N12" i="9" s="1"/>
  <c r="Z12" i="9" s="1"/>
  <c r="BB85" i="3"/>
  <c r="O12" i="9" s="1"/>
  <c r="AA12" i="9" s="1"/>
  <c r="BE85" i="3"/>
  <c r="BF85" i="3"/>
  <c r="BG85" i="3"/>
  <c r="BH85" i="3"/>
  <c r="BI85" i="3"/>
  <c r="BJ85" i="3"/>
  <c r="BK85" i="3"/>
  <c r="BL85" i="3"/>
  <c r="BM85" i="3"/>
  <c r="BN85" i="3"/>
  <c r="BO85" i="3"/>
  <c r="BP85" i="3"/>
  <c r="BQ85" i="3"/>
  <c r="BR85" i="3"/>
  <c r="BS85" i="3"/>
  <c r="BT85" i="3"/>
  <c r="AO15" i="3"/>
  <c r="AP15" i="3"/>
  <c r="AQ15" i="3"/>
  <c r="AR15" i="3"/>
  <c r="AS15" i="3"/>
  <c r="AT15" i="3"/>
  <c r="AU15" i="3"/>
  <c r="AV15" i="3"/>
  <c r="AW15" i="3"/>
  <c r="AX15" i="3" s="1"/>
  <c r="F8" i="15" s="1"/>
  <c r="L8" i="15" s="1"/>
  <c r="AY15" i="3"/>
  <c r="E8" i="15" s="1"/>
  <c r="K8" i="15" s="1"/>
  <c r="AZ15" i="3"/>
  <c r="G8" i="15" s="1"/>
  <c r="M8" i="15" s="1"/>
  <c r="BA15" i="3"/>
  <c r="BB15" i="3" s="1"/>
  <c r="I8" i="15" s="1"/>
  <c r="O8" i="15" s="1"/>
  <c r="BC15" i="3"/>
  <c r="H8" i="15" s="1"/>
  <c r="N8" i="15" s="1"/>
  <c r="BD15" i="3"/>
  <c r="J8" i="15" s="1"/>
  <c r="P8" i="15" s="1"/>
  <c r="BE15" i="3"/>
  <c r="BF15" i="3"/>
  <c r="BG15" i="3"/>
  <c r="BH15" i="3"/>
  <c r="BI15" i="3"/>
  <c r="BJ15" i="3"/>
  <c r="BK15" i="3"/>
  <c r="BL15" i="3"/>
  <c r="BM15" i="3"/>
  <c r="BN15" i="3"/>
  <c r="BO15" i="3"/>
  <c r="BP15" i="3"/>
  <c r="BQ15" i="3"/>
  <c r="BR15" i="3"/>
  <c r="BS15" i="3"/>
  <c r="BT15" i="3"/>
  <c r="AO5" i="3"/>
  <c r="AP5" i="3"/>
  <c r="AQ5" i="3"/>
  <c r="AR5" i="3"/>
  <c r="AS5" i="3"/>
  <c r="AT5" i="3"/>
  <c r="AU5" i="3"/>
  <c r="AV5" i="3"/>
  <c r="AW5" i="3"/>
  <c r="AX5" i="3"/>
  <c r="AY5" i="3"/>
  <c r="AZ5" i="3"/>
  <c r="BA5" i="3"/>
  <c r="BB5" i="3"/>
  <c r="BC5" i="3"/>
  <c r="BD5" i="3"/>
  <c r="BE5" i="3"/>
  <c r="BF5" i="3" s="1"/>
  <c r="F7" i="16" s="1"/>
  <c r="L7" i="16" s="1"/>
  <c r="BG5" i="3"/>
  <c r="E7" i="16" s="1"/>
  <c r="K7" i="16" s="1"/>
  <c r="BH5" i="3"/>
  <c r="G7" i="16" s="1"/>
  <c r="M7" i="16" s="1"/>
  <c r="BI5" i="3"/>
  <c r="BJ5" i="3" s="1"/>
  <c r="I7" i="16" s="1"/>
  <c r="O7" i="16" s="1"/>
  <c r="BK5" i="3"/>
  <c r="H7" i="16" s="1"/>
  <c r="N7" i="16" s="1"/>
  <c r="BL5" i="3"/>
  <c r="J7" i="16" s="1"/>
  <c r="P7" i="16" s="1"/>
  <c r="BM5" i="3"/>
  <c r="BN5" i="3"/>
  <c r="BO5" i="3"/>
  <c r="BP5" i="3"/>
  <c r="BQ5" i="3"/>
  <c r="BR5" i="3"/>
  <c r="BS5" i="3"/>
  <c r="BT5" i="3"/>
  <c r="AO72" i="3"/>
  <c r="AP72" i="3"/>
  <c r="AQ72" i="3"/>
  <c r="AR72" i="3"/>
  <c r="AS72" i="3"/>
  <c r="AT72" i="3"/>
  <c r="AU72" i="3"/>
  <c r="AV72" i="3"/>
  <c r="AW72" i="3"/>
  <c r="AX72" i="3" s="1"/>
  <c r="AY72" i="3"/>
  <c r="AZ72" i="3"/>
  <c r="BA72" i="3"/>
  <c r="BB72" i="3" s="1"/>
  <c r="BC72" i="3"/>
  <c r="BD72" i="3"/>
  <c r="BE72" i="3"/>
  <c r="BF72" i="3"/>
  <c r="BG72" i="3"/>
  <c r="BH72" i="3"/>
  <c r="BI72" i="3"/>
  <c r="BJ72" i="3"/>
  <c r="BK72" i="3"/>
  <c r="BL72" i="3"/>
  <c r="BM72" i="3"/>
  <c r="BN72" i="3"/>
  <c r="BO72" i="3"/>
  <c r="BP72" i="3"/>
  <c r="BQ72" i="3"/>
  <c r="BR72" i="3"/>
  <c r="BS72" i="3"/>
  <c r="BT72"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AO86" i="3"/>
  <c r="AP86" i="3"/>
  <c r="AQ86" i="3"/>
  <c r="AR86" i="3"/>
  <c r="AS86" i="3"/>
  <c r="AT86" i="3"/>
  <c r="AU86" i="3"/>
  <c r="AV86" i="3"/>
  <c r="AW86" i="3"/>
  <c r="BA86" i="3"/>
  <c r="BC86" i="3" s="1"/>
  <c r="H24" i="15" s="1"/>
  <c r="N24" i="15" s="1"/>
  <c r="BE86" i="3"/>
  <c r="BF86" i="3"/>
  <c r="BG86" i="3"/>
  <c r="BH86" i="3"/>
  <c r="BI86" i="3"/>
  <c r="BJ86" i="3"/>
  <c r="BK86" i="3"/>
  <c r="BL86" i="3"/>
  <c r="BM86" i="3"/>
  <c r="BN86" i="3"/>
  <c r="BO86" i="3"/>
  <c r="BP86" i="3"/>
  <c r="BQ86" i="3"/>
  <c r="BR86" i="3"/>
  <c r="BS86" i="3"/>
  <c r="BT86" i="3"/>
  <c r="AO83" i="3"/>
  <c r="AP83" i="3"/>
  <c r="F10" i="9" s="1"/>
  <c r="R10" i="9" s="1"/>
  <c r="AS83" i="3"/>
  <c r="AU83" i="3" s="1"/>
  <c r="H10" i="9" s="1"/>
  <c r="T10" i="9" s="1"/>
  <c r="AT83" i="3"/>
  <c r="I10" i="9" s="1"/>
  <c r="U10" i="9" s="1"/>
  <c r="AW83" i="3"/>
  <c r="AX83" i="3" s="1"/>
  <c r="L10" i="9" s="1"/>
  <c r="X10" i="9" s="1"/>
  <c r="AY83" i="3"/>
  <c r="K10" i="9" s="1"/>
  <c r="AZ83" i="3"/>
  <c r="M10" i="9" s="1"/>
  <c r="Y10" i="9" s="1"/>
  <c r="BA83" i="3"/>
  <c r="BB83" i="3" s="1"/>
  <c r="O10" i="9" s="1"/>
  <c r="AA10" i="9" s="1"/>
  <c r="BC83" i="3"/>
  <c r="N10" i="9" s="1"/>
  <c r="Z10" i="9" s="1"/>
  <c r="BD83" i="3"/>
  <c r="P10" i="9" s="1"/>
  <c r="AB10" i="9" s="1"/>
  <c r="BE83" i="3"/>
  <c r="BF83" i="3"/>
  <c r="BG83" i="3"/>
  <c r="BH83" i="3"/>
  <c r="BI83" i="3"/>
  <c r="BJ83" i="3"/>
  <c r="BK83" i="3"/>
  <c r="BL83" i="3"/>
  <c r="BM83" i="3"/>
  <c r="BN83" i="3"/>
  <c r="BO83" i="3"/>
  <c r="BP83" i="3"/>
  <c r="BQ83" i="3"/>
  <c r="BR83" i="3"/>
  <c r="BS83" i="3"/>
  <c r="BT83" i="3"/>
  <c r="AO13" i="3"/>
  <c r="AP13" i="3"/>
  <c r="AQ13" i="3"/>
  <c r="AR13" i="3"/>
  <c r="AS13" i="3"/>
  <c r="AT13" i="3"/>
  <c r="AU13" i="3"/>
  <c r="AV13" i="3"/>
  <c r="AW13" i="3"/>
  <c r="BA13" i="3"/>
  <c r="BC13" i="3" s="1"/>
  <c r="H6" i="15" s="1"/>
  <c r="N6" i="15" s="1"/>
  <c r="BE13" i="3"/>
  <c r="BF13" i="3"/>
  <c r="BG13" i="3"/>
  <c r="BH13" i="3"/>
  <c r="BI13" i="3"/>
  <c r="BJ13" i="3"/>
  <c r="BK13" i="3"/>
  <c r="BL13" i="3"/>
  <c r="BM13" i="3"/>
  <c r="BN13" i="3"/>
  <c r="BO13" i="3"/>
  <c r="BP13" i="3"/>
  <c r="BQ13" i="3"/>
  <c r="BR13" i="3"/>
  <c r="BS13" i="3"/>
  <c r="BT13" i="3"/>
  <c r="AO88" i="3"/>
  <c r="AP88" i="3"/>
  <c r="AQ88" i="3"/>
  <c r="AR88" i="3"/>
  <c r="AS88" i="3"/>
  <c r="AT88" i="3"/>
  <c r="AU88" i="3"/>
  <c r="AV88" i="3"/>
  <c r="AW88" i="3"/>
  <c r="AX88" i="3" s="1"/>
  <c r="F25" i="15" s="1"/>
  <c r="L25" i="15" s="1"/>
  <c r="AY88" i="3"/>
  <c r="E25" i="15" s="1"/>
  <c r="K25" i="15" s="1"/>
  <c r="AZ88" i="3"/>
  <c r="G25" i="15" s="1"/>
  <c r="M25" i="15" s="1"/>
  <c r="BA88" i="3"/>
  <c r="BB88" i="3" s="1"/>
  <c r="I25" i="15" s="1"/>
  <c r="O25" i="15" s="1"/>
  <c r="BC88" i="3"/>
  <c r="H25" i="15" s="1"/>
  <c r="N25" i="15" s="1"/>
  <c r="BD88" i="3"/>
  <c r="J25" i="15" s="1"/>
  <c r="P25" i="15" s="1"/>
  <c r="BE88" i="3"/>
  <c r="BF88" i="3"/>
  <c r="BG88" i="3"/>
  <c r="BH88" i="3"/>
  <c r="BI88" i="3"/>
  <c r="BJ88" i="3"/>
  <c r="BK88" i="3"/>
  <c r="BL88" i="3"/>
  <c r="BM88" i="3"/>
  <c r="BN88" i="3"/>
  <c r="BO88" i="3"/>
  <c r="BP88" i="3"/>
  <c r="BQ88" i="3"/>
  <c r="BR88" i="3"/>
  <c r="BS88" i="3"/>
  <c r="BT88" i="3"/>
  <c r="AO89" i="3"/>
  <c r="AP89" i="3"/>
  <c r="AQ89" i="3"/>
  <c r="AR89" i="3"/>
  <c r="AS89" i="3"/>
  <c r="AT89" i="3"/>
  <c r="AU89" i="3"/>
  <c r="AV89" i="3"/>
  <c r="AW89" i="3"/>
  <c r="AX89" i="3"/>
  <c r="AY89" i="3"/>
  <c r="AZ89" i="3"/>
  <c r="BA89" i="3"/>
  <c r="BB89" i="3"/>
  <c r="BC89" i="3"/>
  <c r="BD89" i="3"/>
  <c r="BE89" i="3"/>
  <c r="BF89" i="3" s="1"/>
  <c r="F42" i="16" s="1"/>
  <c r="L42" i="16" s="1"/>
  <c r="BG89" i="3"/>
  <c r="E42" i="16" s="1"/>
  <c r="K42" i="16" s="1"/>
  <c r="BH89" i="3"/>
  <c r="G42" i="16" s="1"/>
  <c r="M42" i="16" s="1"/>
  <c r="BI89" i="3"/>
  <c r="BJ89" i="3" s="1"/>
  <c r="I42" i="16" s="1"/>
  <c r="O42" i="16" s="1"/>
  <c r="BK89" i="3"/>
  <c r="H42" i="16" s="1"/>
  <c r="N42" i="16" s="1"/>
  <c r="BL89" i="3"/>
  <c r="J42" i="16" s="1"/>
  <c r="P42" i="16" s="1"/>
  <c r="BM89" i="3"/>
  <c r="BN89" i="3"/>
  <c r="BO89" i="3"/>
  <c r="BP89" i="3"/>
  <c r="BQ89" i="3"/>
  <c r="BR89" i="3"/>
  <c r="BS89" i="3"/>
  <c r="BT89"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BR97" i="3"/>
  <c r="BS97" i="3"/>
  <c r="BT97"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BR98" i="3"/>
  <c r="BS98" i="3"/>
  <c r="BT98"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AO9" i="3"/>
  <c r="AP9" i="3"/>
  <c r="AQ9" i="3"/>
  <c r="AR9" i="3"/>
  <c r="AS9" i="3"/>
  <c r="AT9" i="3"/>
  <c r="AU9" i="3"/>
  <c r="AV9" i="3"/>
  <c r="AW9" i="3"/>
  <c r="AX9" i="3" s="1"/>
  <c r="AY9" i="3"/>
  <c r="AZ9" i="3"/>
  <c r="BA9" i="3"/>
  <c r="BB9" i="3" s="1"/>
  <c r="BC9" i="3"/>
  <c r="BD9" i="3"/>
  <c r="BE9" i="3"/>
  <c r="BF9" i="3" s="1"/>
  <c r="F11" i="16" s="1"/>
  <c r="L11" i="16" s="1"/>
  <c r="BG9" i="3"/>
  <c r="E11" i="16" s="1"/>
  <c r="K11" i="16" s="1"/>
  <c r="BH9" i="3"/>
  <c r="G11" i="16" s="1"/>
  <c r="M11" i="16" s="1"/>
  <c r="BI9" i="3"/>
  <c r="BJ9" i="3" s="1"/>
  <c r="I11" i="16" s="1"/>
  <c r="O11" i="16" s="1"/>
  <c r="BK9" i="3"/>
  <c r="H11" i="16" s="1"/>
  <c r="N11" i="16" s="1"/>
  <c r="BL9" i="3"/>
  <c r="J11" i="16" s="1"/>
  <c r="P11" i="16" s="1"/>
  <c r="BM9" i="3"/>
  <c r="BN9" i="3"/>
  <c r="BO9" i="3"/>
  <c r="BP9" i="3"/>
  <c r="BQ9" i="3"/>
  <c r="BR9" i="3"/>
  <c r="BS9" i="3"/>
  <c r="BT9" i="3"/>
  <c r="AO82" i="3"/>
  <c r="AP82" i="3"/>
  <c r="F9" i="9" s="1"/>
  <c r="R9" i="9" s="1"/>
  <c r="AS82" i="3"/>
  <c r="AT82" i="3"/>
  <c r="I9" i="9" s="1"/>
  <c r="U9" i="9" s="1"/>
  <c r="AW82" i="3"/>
  <c r="AX82" i="3"/>
  <c r="L9" i="9" s="1"/>
  <c r="X9" i="9" s="1"/>
  <c r="BA82" i="3"/>
  <c r="BB82" i="3"/>
  <c r="O9" i="9" s="1"/>
  <c r="AA9" i="9" s="1"/>
  <c r="BE82" i="3"/>
  <c r="BF82" i="3"/>
  <c r="BG82" i="3"/>
  <c r="BH82" i="3"/>
  <c r="BI82" i="3"/>
  <c r="BJ82" i="3"/>
  <c r="BK82" i="3"/>
  <c r="BL82" i="3"/>
  <c r="BM82" i="3"/>
  <c r="BN82" i="3"/>
  <c r="BO82" i="3"/>
  <c r="BP82" i="3"/>
  <c r="BQ82" i="3"/>
  <c r="BR82" i="3"/>
  <c r="BS82" i="3"/>
  <c r="BT82" i="3"/>
  <c r="AO22" i="3"/>
  <c r="AP22" i="3"/>
  <c r="AQ22" i="3"/>
  <c r="AR22" i="3"/>
  <c r="AS22" i="3"/>
  <c r="AT22" i="3"/>
  <c r="AU22" i="3"/>
  <c r="AV22" i="3"/>
  <c r="AW22" i="3"/>
  <c r="AX22" i="3"/>
  <c r="AY22" i="3"/>
  <c r="AZ22" i="3"/>
  <c r="BA22" i="3"/>
  <c r="BB22" i="3"/>
  <c r="BC22" i="3"/>
  <c r="BD22" i="3"/>
  <c r="BE22" i="3"/>
  <c r="BF22" i="3"/>
  <c r="F17" i="16" s="1"/>
  <c r="L17" i="16" s="1"/>
  <c r="BI22" i="3"/>
  <c r="BJ22" i="3"/>
  <c r="I17" i="16" s="1"/>
  <c r="O17" i="16" s="1"/>
  <c r="BM22" i="3"/>
  <c r="BN22" i="3"/>
  <c r="BO22" i="3"/>
  <c r="BP22" i="3"/>
  <c r="BQ22" i="3"/>
  <c r="BR22" i="3"/>
  <c r="BS22" i="3"/>
  <c r="BT22" i="3"/>
  <c r="AO90" i="3"/>
  <c r="AP90" i="3"/>
  <c r="AQ90" i="3"/>
  <c r="AR90" i="3"/>
  <c r="AS90" i="3"/>
  <c r="AT90" i="3"/>
  <c r="AU90" i="3"/>
  <c r="AV90" i="3"/>
  <c r="AW90" i="3"/>
  <c r="AX90" i="3"/>
  <c r="AY90" i="3"/>
  <c r="AZ90" i="3"/>
  <c r="BA90" i="3"/>
  <c r="BB90" i="3"/>
  <c r="BC90" i="3"/>
  <c r="BD90" i="3"/>
  <c r="BE90" i="3"/>
  <c r="BF90" i="3" s="1"/>
  <c r="F43" i="16" s="1"/>
  <c r="L43" i="16" s="1"/>
  <c r="BI90" i="3"/>
  <c r="BJ90" i="3" s="1"/>
  <c r="I43" i="16" s="1"/>
  <c r="O43" i="16" s="1"/>
  <c r="BM90" i="3"/>
  <c r="BN90" i="3"/>
  <c r="BO90" i="3"/>
  <c r="BP90" i="3"/>
  <c r="BQ90" i="3"/>
  <c r="BR90" i="3"/>
  <c r="BS90" i="3"/>
  <c r="BT90" i="3"/>
  <c r="AO91" i="3"/>
  <c r="AP91" i="3"/>
  <c r="AQ91" i="3"/>
  <c r="AR91" i="3"/>
  <c r="AS91" i="3"/>
  <c r="AT91" i="3"/>
  <c r="AU91" i="3"/>
  <c r="AV91" i="3"/>
  <c r="AW91" i="3"/>
  <c r="AX91" i="3" s="1"/>
  <c r="AY91" i="3"/>
  <c r="AZ91" i="3"/>
  <c r="BA91" i="3"/>
  <c r="BB91" i="3" s="1"/>
  <c r="BC91" i="3"/>
  <c r="BD91" i="3"/>
  <c r="BE91" i="3"/>
  <c r="BF91" i="3" s="1"/>
  <c r="F44" i="16" s="1"/>
  <c r="L44" i="16" s="1"/>
  <c r="BG91" i="3"/>
  <c r="E44" i="16" s="1"/>
  <c r="K44" i="16" s="1"/>
  <c r="BH91" i="3"/>
  <c r="G44" i="16" s="1"/>
  <c r="M44" i="16" s="1"/>
  <c r="BI91" i="3"/>
  <c r="BJ91" i="3" s="1"/>
  <c r="I44" i="16" s="1"/>
  <c r="O44" i="16" s="1"/>
  <c r="BK91" i="3"/>
  <c r="H44" i="16" s="1"/>
  <c r="N44" i="16" s="1"/>
  <c r="BL91" i="3"/>
  <c r="J44" i="16" s="1"/>
  <c r="P44" i="16" s="1"/>
  <c r="BM91" i="3"/>
  <c r="BN91" i="3"/>
  <c r="BO91" i="3"/>
  <c r="BP91" i="3"/>
  <c r="BQ91" i="3"/>
  <c r="BR91" i="3"/>
  <c r="BS91" i="3"/>
  <c r="BT91" i="3"/>
  <c r="AL57" i="3"/>
  <c r="AH57" i="3"/>
  <c r="AO75" i="3"/>
  <c r="AP75" i="3"/>
  <c r="AQ75" i="3"/>
  <c r="AR75" i="3"/>
  <c r="AS75" i="3"/>
  <c r="AT75" i="3"/>
  <c r="AU75" i="3"/>
  <c r="AV75" i="3"/>
  <c r="AW75" i="3"/>
  <c r="AX75" i="3" s="1"/>
  <c r="AY75" i="3"/>
  <c r="AZ75" i="3"/>
  <c r="BA75" i="3"/>
  <c r="BB75" i="3" s="1"/>
  <c r="BC75" i="3"/>
  <c r="BD75" i="3"/>
  <c r="BE75" i="3"/>
  <c r="BF75" i="3" s="1"/>
  <c r="F35" i="16" s="1"/>
  <c r="L35" i="16" s="1"/>
  <c r="BG75" i="3"/>
  <c r="E35" i="16" s="1"/>
  <c r="K35" i="16" s="1"/>
  <c r="BH75" i="3"/>
  <c r="G35" i="16" s="1"/>
  <c r="M35" i="16" s="1"/>
  <c r="BI75" i="3"/>
  <c r="BJ75" i="3" s="1"/>
  <c r="I35" i="16" s="1"/>
  <c r="O35" i="16" s="1"/>
  <c r="BK75" i="3"/>
  <c r="H35" i="16" s="1"/>
  <c r="N35" i="16" s="1"/>
  <c r="BL75" i="3"/>
  <c r="J35" i="16" s="1"/>
  <c r="P35" i="16" s="1"/>
  <c r="BM75" i="3"/>
  <c r="BN75" i="3"/>
  <c r="BO75" i="3"/>
  <c r="BP75" i="3"/>
  <c r="BQ75" i="3"/>
  <c r="BR75" i="3"/>
  <c r="BS75" i="3"/>
  <c r="BT75" i="3"/>
  <c r="BS50" i="3" l="1"/>
  <c r="H9" i="11" s="1"/>
  <c r="N9" i="11" s="1"/>
  <c r="W10" i="9"/>
  <c r="P11" i="8"/>
  <c r="Q11" i="8"/>
  <c r="W5" i="9"/>
  <c r="L12" i="8"/>
  <c r="M12" i="8"/>
  <c r="Q11" i="9"/>
  <c r="Q8" i="9"/>
  <c r="L9" i="8"/>
  <c r="M9" i="8"/>
  <c r="Q12" i="9"/>
  <c r="W8" i="9"/>
  <c r="P9" i="8"/>
  <c r="Q9" i="8"/>
  <c r="Q7" i="9"/>
  <c r="Q6" i="9"/>
  <c r="L7" i="8"/>
  <c r="M7" i="8"/>
  <c r="W7" i="9"/>
  <c r="P8" i="8"/>
  <c r="Q8" i="8"/>
  <c r="P12" i="8"/>
  <c r="Q12" i="8"/>
  <c r="W11" i="9"/>
  <c r="W6" i="9"/>
  <c r="P7" i="8"/>
  <c r="Q7" i="8"/>
  <c r="Q5" i="9"/>
  <c r="W12" i="9"/>
  <c r="BR50" i="3"/>
  <c r="I9" i="11" s="1"/>
  <c r="O9" i="11" s="1"/>
  <c r="BT51" i="3"/>
  <c r="J10" i="11" s="1"/>
  <c r="P10" i="11" s="1"/>
  <c r="BS51" i="3"/>
  <c r="H10" i="11" s="1"/>
  <c r="N10" i="11" s="1"/>
  <c r="BP50" i="3"/>
  <c r="G9" i="11" s="1"/>
  <c r="M9" i="11" s="1"/>
  <c r="BO50" i="3"/>
  <c r="E9" i="11" s="1"/>
  <c r="K9" i="11" s="1"/>
  <c r="BP51" i="3"/>
  <c r="G10" i="11" s="1"/>
  <c r="M10" i="11" s="1"/>
  <c r="BO51" i="3"/>
  <c r="E10" i="11" s="1"/>
  <c r="K10" i="11" s="1"/>
  <c r="BB13" i="3"/>
  <c r="I6" i="15" s="1"/>
  <c r="O6" i="15" s="1"/>
  <c r="BB50" i="3"/>
  <c r="BJ50" i="3"/>
  <c r="BB62" i="3"/>
  <c r="BJ10" i="3"/>
  <c r="I12" i="16" s="1"/>
  <c r="O12" i="16" s="1"/>
  <c r="BJ51" i="3"/>
  <c r="BL80" i="3"/>
  <c r="J40" i="16" s="1"/>
  <c r="P40" i="16" s="1"/>
  <c r="BJ80" i="3"/>
  <c r="I40" i="16" s="1"/>
  <c r="O40" i="16" s="1"/>
  <c r="BL78" i="3"/>
  <c r="J38" i="16" s="1"/>
  <c r="P38" i="16" s="1"/>
  <c r="BJ78" i="3"/>
  <c r="I38" i="16" s="1"/>
  <c r="O38" i="16" s="1"/>
  <c r="BB86" i="3"/>
  <c r="I24" i="15" s="1"/>
  <c r="O24" i="15" s="1"/>
  <c r="BB44" i="3"/>
  <c r="BD26" i="3"/>
  <c r="J11" i="15" s="1"/>
  <c r="P11" i="15" s="1"/>
  <c r="BD38" i="3"/>
  <c r="J13" i="15" s="1"/>
  <c r="P13" i="15" s="1"/>
  <c r="BB38" i="3"/>
  <c r="I13" i="15" s="1"/>
  <c r="O13" i="15" s="1"/>
  <c r="AV79" i="3"/>
  <c r="AT79" i="3"/>
  <c r="AT44" i="3"/>
  <c r="BG90" i="3"/>
  <c r="E43" i="16" s="1"/>
  <c r="K43" i="16" s="1"/>
  <c r="BH90" i="3"/>
  <c r="G43" i="16" s="1"/>
  <c r="M43" i="16" s="1"/>
  <c r="AY82" i="3"/>
  <c r="K9" i="9" s="1"/>
  <c r="AZ82" i="3"/>
  <c r="M9" i="9" s="1"/>
  <c r="Y9" i="9" s="1"/>
  <c r="AX13" i="3"/>
  <c r="F6" i="15" s="1"/>
  <c r="L6" i="15" s="1"/>
  <c r="AY13" i="3"/>
  <c r="E6" i="15" s="1"/>
  <c r="K6" i="15" s="1"/>
  <c r="AZ13" i="3"/>
  <c r="G6" i="15" s="1"/>
  <c r="M6" i="15" s="1"/>
  <c r="AX86" i="3"/>
  <c r="F24" i="15" s="1"/>
  <c r="L24" i="15" s="1"/>
  <c r="AY86" i="3"/>
  <c r="E24" i="15" s="1"/>
  <c r="K24" i="15" s="1"/>
  <c r="AZ86" i="3"/>
  <c r="G24" i="15" s="1"/>
  <c r="M24" i="15" s="1"/>
  <c r="BK22" i="3"/>
  <c r="H17" i="16" s="1"/>
  <c r="N17" i="16" s="1"/>
  <c r="BL22" i="3"/>
  <c r="J17" i="16" s="1"/>
  <c r="P17" i="16" s="1"/>
  <c r="AU82" i="3"/>
  <c r="H9" i="9" s="1"/>
  <c r="T9" i="9" s="1"/>
  <c r="AV82" i="3"/>
  <c r="J9" i="9" s="1"/>
  <c r="V9" i="9" s="1"/>
  <c r="BG22" i="3"/>
  <c r="E17" i="16" s="1"/>
  <c r="K17" i="16" s="1"/>
  <c r="BH22" i="3"/>
  <c r="G17" i="16" s="1"/>
  <c r="M17" i="16" s="1"/>
  <c r="AQ82" i="3"/>
  <c r="E9" i="9" s="1"/>
  <c r="AR82" i="3"/>
  <c r="G9" i="9" s="1"/>
  <c r="S9" i="9" s="1"/>
  <c r="AQ83" i="3"/>
  <c r="E10" i="9" s="1"/>
  <c r="AR83" i="3"/>
  <c r="G10" i="9" s="1"/>
  <c r="S10" i="9" s="1"/>
  <c r="BK90" i="3"/>
  <c r="H43" i="16" s="1"/>
  <c r="N43" i="16" s="1"/>
  <c r="BL90" i="3"/>
  <c r="J43" i="16" s="1"/>
  <c r="P43" i="16" s="1"/>
  <c r="BC82" i="3"/>
  <c r="N9" i="9" s="1"/>
  <c r="Z9" i="9" s="1"/>
  <c r="BD82" i="3"/>
  <c r="P9" i="9" s="1"/>
  <c r="AB9" i="9" s="1"/>
  <c r="BD13" i="3"/>
  <c r="J6" i="15" s="1"/>
  <c r="P6" i="15" s="1"/>
  <c r="AV83" i="3"/>
  <c r="J10" i="9" s="1"/>
  <c r="V10" i="9" s="1"/>
  <c r="BD86" i="3"/>
  <c r="J24" i="15" s="1"/>
  <c r="P24" i="15" s="1"/>
  <c r="BD85" i="3"/>
  <c r="P12" i="9" s="1"/>
  <c r="AB12" i="9" s="1"/>
  <c r="AV85" i="3"/>
  <c r="J12" i="9" s="1"/>
  <c r="V12" i="9" s="1"/>
  <c r="BD14" i="3"/>
  <c r="J7" i="15" s="1"/>
  <c r="P7" i="15" s="1"/>
  <c r="BL10" i="3"/>
  <c r="J12" i="16" s="1"/>
  <c r="P12" i="16" s="1"/>
  <c r="BT57" i="3"/>
  <c r="J11" i="11" s="1"/>
  <c r="P11" i="11" s="1"/>
  <c r="BL50" i="3"/>
  <c r="BD50" i="3"/>
  <c r="BD44" i="3"/>
  <c r="AV44" i="3"/>
  <c r="BL39" i="3"/>
  <c r="J29" i="16" s="1"/>
  <c r="P29" i="16" s="1"/>
  <c r="BL41" i="3"/>
  <c r="J30" i="16" s="1"/>
  <c r="P30" i="16" s="1"/>
  <c r="BD62" i="3"/>
  <c r="BL51" i="3"/>
  <c r="BL21" i="3"/>
  <c r="J16" i="16" s="1"/>
  <c r="P16" i="16" s="1"/>
  <c r="BD12" i="3"/>
  <c r="P5" i="9" s="1"/>
  <c r="AB5" i="9" s="1"/>
  <c r="AV12" i="3"/>
  <c r="J5" i="9" s="1"/>
  <c r="V5" i="9" s="1"/>
  <c r="BT20" i="3"/>
  <c r="J6" i="11" s="1"/>
  <c r="P6" i="11" s="1"/>
  <c r="BL20" i="3"/>
  <c r="J15" i="16" s="1"/>
  <c r="P15" i="16" s="1"/>
  <c r="BL17" i="3"/>
  <c r="J14" i="16" s="1"/>
  <c r="P14" i="16" s="1"/>
  <c r="AV25" i="3"/>
  <c r="J7" i="9" s="1"/>
  <c r="V7" i="9" s="1"/>
  <c r="AZ85" i="3"/>
  <c r="M12" i="9" s="1"/>
  <c r="Y12" i="9" s="1"/>
  <c r="AR85" i="3"/>
  <c r="G12" i="9" s="1"/>
  <c r="S12" i="9" s="1"/>
  <c r="AZ14" i="3"/>
  <c r="G7" i="15" s="1"/>
  <c r="M7" i="15" s="1"/>
  <c r="BH10" i="3"/>
  <c r="G12" i="16" s="1"/>
  <c r="M12" i="16" s="1"/>
  <c r="BP57" i="3"/>
  <c r="G11" i="11" s="1"/>
  <c r="M11" i="11" s="1"/>
  <c r="BH50" i="3"/>
  <c r="AZ50" i="3"/>
  <c r="AZ44" i="3"/>
  <c r="AR44" i="3"/>
  <c r="BH39" i="3"/>
  <c r="G29" i="16" s="1"/>
  <c r="M29" i="16" s="1"/>
  <c r="BH41" i="3"/>
  <c r="G30" i="16" s="1"/>
  <c r="M30" i="16" s="1"/>
  <c r="AZ62" i="3"/>
  <c r="BH51" i="3"/>
  <c r="BH21" i="3"/>
  <c r="G16" i="16" s="1"/>
  <c r="M16" i="16" s="1"/>
  <c r="AZ12" i="3"/>
  <c r="M5" i="9" s="1"/>
  <c r="Y5" i="9" s="1"/>
  <c r="AR12" i="3"/>
  <c r="G5" i="9" s="1"/>
  <c r="S5" i="9" s="1"/>
  <c r="BP20" i="3"/>
  <c r="G6" i="11" s="1"/>
  <c r="M6" i="11" s="1"/>
  <c r="BH20" i="3"/>
  <c r="G15" i="16" s="1"/>
  <c r="M15" i="16" s="1"/>
  <c r="BH17" i="3"/>
  <c r="G14" i="16" s="1"/>
  <c r="M14" i="16" s="1"/>
  <c r="AR25" i="3"/>
  <c r="G7" i="9" s="1"/>
  <c r="S7" i="9" s="1"/>
  <c r="AZ26" i="3"/>
  <c r="G11" i="15" s="1"/>
  <c r="M11" i="15" s="1"/>
  <c r="AZ38" i="3"/>
  <c r="G13" i="15" s="1"/>
  <c r="M13" i="15" s="1"/>
  <c r="BH80" i="3"/>
  <c r="G40" i="16" s="1"/>
  <c r="M40" i="16" s="1"/>
  <c r="AR79" i="3"/>
  <c r="BH78" i="3"/>
  <c r="G38" i="16" s="1"/>
  <c r="M38" i="16" s="1"/>
  <c r="BG10" i="3"/>
  <c r="E12" i="16" s="1"/>
  <c r="K12" i="16" s="1"/>
  <c r="BG50" i="3"/>
  <c r="AY50" i="3"/>
  <c r="AY44" i="3"/>
  <c r="AQ44" i="3"/>
  <c r="AY62" i="3"/>
  <c r="BG51" i="3"/>
  <c r="AY38" i="3"/>
  <c r="E13" i="15" s="1"/>
  <c r="K13" i="15" s="1"/>
  <c r="BG80" i="3"/>
  <c r="E40" i="16" s="1"/>
  <c r="K40" i="16" s="1"/>
  <c r="AQ79" i="3"/>
  <c r="BG78" i="3"/>
  <c r="E38" i="16" s="1"/>
  <c r="K38" i="16" s="1"/>
  <c r="R9" i="8" l="1"/>
  <c r="S9" i="8"/>
  <c r="Q13" i="8"/>
  <c r="R7" i="8"/>
  <c r="S7" i="8"/>
  <c r="L13" i="8"/>
  <c r="P13" i="8"/>
  <c r="R12" i="8"/>
  <c r="S12" i="8"/>
  <c r="O7" i="8"/>
  <c r="N7" i="8"/>
  <c r="M13" i="8"/>
  <c r="P6" i="8"/>
  <c r="G6" i="8" s="1"/>
  <c r="R13" i="8"/>
  <c r="S13" i="8"/>
  <c r="M8" i="8"/>
  <c r="O13" i="8"/>
  <c r="N13" i="8"/>
  <c r="Q6" i="8"/>
  <c r="H6" i="8" s="1"/>
  <c r="L6" i="8"/>
  <c r="L8" i="8"/>
  <c r="R6" i="8"/>
  <c r="S6" i="8"/>
  <c r="Q10" i="9"/>
  <c r="L11" i="8"/>
  <c r="M11" i="8"/>
  <c r="W9" i="9"/>
  <c r="P10" i="8"/>
  <c r="G8" i="8" s="1"/>
  <c r="Q10" i="8"/>
  <c r="H8" i="8" s="1"/>
  <c r="M6" i="8"/>
  <c r="N8" i="8"/>
  <c r="O8" i="8"/>
  <c r="O6" i="8"/>
  <c r="N6" i="8"/>
  <c r="O9" i="8"/>
  <c r="N9" i="8"/>
  <c r="Q9" i="9"/>
  <c r="L10" i="8"/>
  <c r="M10" i="8"/>
  <c r="R8" i="8"/>
  <c r="S8" i="8"/>
  <c r="O12" i="8"/>
  <c r="N12" i="8"/>
  <c r="R11" i="8"/>
  <c r="S11" i="8"/>
  <c r="B24" i="12"/>
  <c r="B25" i="12" s="1"/>
  <c r="F6" i="8" l="1"/>
  <c r="C8" i="8"/>
  <c r="D6" i="8"/>
  <c r="D8" i="8"/>
  <c r="O10" i="8"/>
  <c r="N10" i="8"/>
  <c r="J6" i="8"/>
  <c r="I6" i="8"/>
  <c r="E6" i="8"/>
  <c r="R10" i="8"/>
  <c r="I8" i="8" s="1"/>
  <c r="S10" i="8"/>
  <c r="J8" i="8" s="1"/>
  <c r="C6" i="8"/>
  <c r="N11" i="8"/>
  <c r="O11" i="8"/>
  <c r="E6" i="16"/>
  <c r="K6" i="16" s="1"/>
  <c r="G6" i="16"/>
  <c r="M6" i="16" s="1"/>
  <c r="H6" i="16"/>
  <c r="N6" i="16" s="1"/>
  <c r="J6" i="16"/>
  <c r="P6" i="16" s="1"/>
  <c r="F8" i="8" l="1"/>
  <c r="E8" i="8"/>
  <c r="D5" i="16"/>
  <c r="C5" i="16"/>
  <c r="B5" i="16"/>
  <c r="A5" i="16"/>
  <c r="D5" i="15"/>
  <c r="C5" i="15"/>
  <c r="B5" i="15"/>
  <c r="A5" i="15"/>
  <c r="H9" i="8" l="1"/>
  <c r="G9" i="8"/>
  <c r="D9" i="8"/>
  <c r="C9" i="8"/>
  <c r="D5" i="11"/>
  <c r="C5" i="11"/>
  <c r="B5" i="11"/>
  <c r="A5" i="11"/>
  <c r="I9" i="8" l="1"/>
  <c r="J9" i="8"/>
  <c r="F6" i="16"/>
  <c r="L6" i="16" s="1"/>
  <c r="I6" i="16"/>
  <c r="O6" i="16" s="1"/>
  <c r="F9" i="8"/>
  <c r="E9" i="8"/>
  <c r="D4" i="9" l="1"/>
  <c r="C4" i="9"/>
  <c r="B4" i="9"/>
  <c r="A4" i="9"/>
  <c r="D5" i="7"/>
  <c r="C5" i="7"/>
  <c r="B5" i="7"/>
  <c r="A5" i="7"/>
</calcChain>
</file>

<file path=xl/sharedStrings.xml><?xml version="1.0" encoding="utf-8"?>
<sst xmlns="http://schemas.openxmlformats.org/spreadsheetml/2006/main" count="957" uniqueCount="660">
  <si>
    <t>1100-DOJ</t>
  </si>
  <si>
    <t>BENEFIT_ANN_MON_HIGH_EST_3</t>
  </si>
  <si>
    <t>1000-DOI</t>
  </si>
  <si>
    <t>1210-EBSA</t>
  </si>
  <si>
    <t>BENEFIT_ANN_MON_HIGH_EST_7</t>
  </si>
  <si>
    <t>COST_ANN_MON_PRIMARY_EST_7</t>
  </si>
  <si>
    <t>COST_ANN_MON_HIGH_EST_7</t>
  </si>
  <si>
    <t>1018-FWS</t>
  </si>
  <si>
    <t>FED_ANN_MON_YEAR_3</t>
  </si>
  <si>
    <t>0560-FSA</t>
  </si>
  <si>
    <t>1840-OPE</t>
  </si>
  <si>
    <t>BENEFIT_ANN_MON_YEAR_7</t>
  </si>
  <si>
    <t>2127-NHTSA</t>
  </si>
  <si>
    <t>Agency</t>
  </si>
  <si>
    <t>BENEFIT_ANN_MON_YEAR_3</t>
  </si>
  <si>
    <t>COST_ANN_MON_HIGH_EST_3</t>
  </si>
  <si>
    <t>COST_ANN_MON_PRIMARY_EST_3</t>
  </si>
  <si>
    <t>FED_ANN_MON_YEAR_7</t>
  </si>
  <si>
    <t>OTHER_ANN_MON_PRIMARY_EST_3</t>
  </si>
  <si>
    <t>1615-USCIS</t>
  </si>
  <si>
    <t>FED_ANN_MON_HIGH_EST_7</t>
  </si>
  <si>
    <t>BENEFIT_ANN_MON_PRIMARY_EST_3</t>
  </si>
  <si>
    <t>COST_ANN_MON_LOW_EST_3</t>
  </si>
  <si>
    <t>BENEFIT_ANN_MON_LOW_EST_7</t>
  </si>
  <si>
    <t>0938-CMS</t>
  </si>
  <si>
    <t>COST_ANN_MON_LOW_EST_7</t>
  </si>
  <si>
    <t>BENEFIT_ANN_MON_LOW_EST_3</t>
  </si>
  <si>
    <t>OTHER_ANN_MON_PRIMARY_EST_7</t>
  </si>
  <si>
    <t>FED_ANN_MON_HIGH_EST_3</t>
  </si>
  <si>
    <t>BENEFIT_ANN_MON_PRIMARY_EST_7</t>
  </si>
  <si>
    <t>OTHER_ANN_MON_HIGH_EST_7</t>
  </si>
  <si>
    <t>2060-OAR</t>
  </si>
  <si>
    <t>2000-EPA</t>
  </si>
  <si>
    <t>OTHER_ANN_MON_HIGH_EST_3</t>
  </si>
  <si>
    <t>COST_ANN_MON_YEAR_3</t>
  </si>
  <si>
    <t>2100-DOT</t>
  </si>
  <si>
    <t>1600-DHS</t>
  </si>
  <si>
    <t>Title</t>
  </si>
  <si>
    <t>0900-HHS</t>
  </si>
  <si>
    <t>COST_ANN_MON_YEAR_7</t>
  </si>
  <si>
    <t>1235-WHD</t>
  </si>
  <si>
    <t>SubAgency</t>
  </si>
  <si>
    <t>FED_ANN_MON_LOW_EST_7</t>
  </si>
  <si>
    <t>1200-DOL</t>
  </si>
  <si>
    <t>0500-USDA</t>
  </si>
  <si>
    <t>FED_ANN_MON_LOW_EST_3</t>
  </si>
  <si>
    <t>FED_ANN_MON_PRIMARY_EST_3</t>
  </si>
  <si>
    <t>1500-TREAS</t>
  </si>
  <si>
    <t>FED_ANN_MON_PRIMARY_EST_7</t>
  </si>
  <si>
    <t>2900-VA</t>
  </si>
  <si>
    <t>OTHER_ANN_MON_YEAR_3</t>
  </si>
  <si>
    <t>OTHER_ANN_MON_LOW_EST_3</t>
  </si>
  <si>
    <t>RIN</t>
  </si>
  <si>
    <t>OTHER_ANN_MON_LOW_EST_7</t>
  </si>
  <si>
    <t>1545-IRS</t>
  </si>
  <si>
    <t>0581-AMS</t>
  </si>
  <si>
    <t>1800-ED</t>
  </si>
  <si>
    <t>OTHER_ANN_MON_YEAR_7</t>
  </si>
  <si>
    <t>2040-OW</t>
  </si>
  <si>
    <t>Total</t>
  </si>
  <si>
    <t>Benefits (millions)</t>
  </si>
  <si>
    <t>2001$</t>
  </si>
  <si>
    <t>Lower Bound</t>
  </si>
  <si>
    <t>Upper Bound</t>
  </si>
  <si>
    <t>Benefits (millions, 2001$)</t>
  </si>
  <si>
    <t>Costs (millions, 2001$)</t>
  </si>
  <si>
    <t>Lower Bound (7%)</t>
  </si>
  <si>
    <t>Primary (7%)</t>
  </si>
  <si>
    <t>Upper Bound (7%)</t>
  </si>
  <si>
    <t>Lower Bound (3%)</t>
  </si>
  <si>
    <t>Primary (3%)</t>
  </si>
  <si>
    <t>Upper Bound (3%)</t>
  </si>
  <si>
    <t>Benefits (billions)</t>
  </si>
  <si>
    <t>Costs (billions)</t>
  </si>
  <si>
    <t>Department of Agriculture</t>
  </si>
  <si>
    <t>Department of Health and Human Services</t>
  </si>
  <si>
    <t>Environmental Protection Agency</t>
  </si>
  <si>
    <t>Worksheet Name</t>
  </si>
  <si>
    <t>Contents</t>
  </si>
  <si>
    <t>Table 1-5</t>
  </si>
  <si>
    <t>Table 1-6(a)</t>
  </si>
  <si>
    <t>Table 1-6(b)</t>
  </si>
  <si>
    <t xml:space="preserve">Table 1-6(c) </t>
  </si>
  <si>
    <t>Table 1-6(d)</t>
  </si>
  <si>
    <t>Table 1-7(a)</t>
  </si>
  <si>
    <t>Table A-1</t>
  </si>
  <si>
    <t>Inflation</t>
  </si>
  <si>
    <t>Implicit Price Deflators for Gross Domestic Product</t>
  </si>
  <si>
    <t>Table 1-7(b)</t>
  </si>
  <si>
    <t>Transfers (millions)</t>
  </si>
  <si>
    <t>Subagency</t>
  </si>
  <si>
    <t>Costs (millions)</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</si>
  <si>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</si>
  <si>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</si>
  <si>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</si>
  <si>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</si>
  <si>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</si>
  <si>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</si>
  <si>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</si>
  <si>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</si>
  <si>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</si>
  <si>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</si>
  <si>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</si>
  <si>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</si>
  <si>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</si>
  <si>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</si>
  <si>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</si>
  <si>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</si>
  <si>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</si>
  <si>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</si>
  <si>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</si>
  <si>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</si>
  <si>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</si>
  <si>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</si>
  <si>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</si>
  <si>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</si>
  <si>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</si>
  <si>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</si>
  <si>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</si>
  <si>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</si>
  <si>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</si>
  <si>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</si>
  <si>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</si>
  <si>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</si>
  <si>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Transfers from the Federal Government to other entities (millions)</t>
  </si>
  <si>
    <t>Federal Register Citation</t>
  </si>
  <si>
    <t xml:space="preserve">Notes  </t>
  </si>
  <si>
    <t>Table 1-10</t>
  </si>
  <si>
    <t>Rule</t>
  </si>
  <si>
    <t>Information on Benefits or Costs</t>
  </si>
  <si>
    <t>Bureau of Consumer Financial Protection</t>
  </si>
  <si>
    <t>No</t>
  </si>
  <si>
    <t>Yes</t>
  </si>
  <si>
    <t>Department of the Treasury, Office of the Comptroller of the Currency; Federal Reserve System; Federal Deposit Insurance Corporation</t>
  </si>
  <si>
    <t>Nuclear Regulatory Commission</t>
  </si>
  <si>
    <t>Securities and Exchange Commission</t>
  </si>
  <si>
    <t>GAO Report</t>
  </si>
  <si>
    <t>Procedural Requirements and Resubmission Thresholds Under Exchange Act Rule 14a–8</t>
  </si>
  <si>
    <t>Federal Deposit Insurance Corporation</t>
  </si>
  <si>
    <t>Federal Communications Commission</t>
  </si>
  <si>
    <t>1840-AD48</t>
  </si>
  <si>
    <t>Total and Permanent Disability Discharge of Loans Under Title IV of the Higher Education Act</t>
  </si>
  <si>
    <t>0938-AT97</t>
  </si>
  <si>
    <t>0955-ONC</t>
  </si>
  <si>
    <t>1117-DEA</t>
  </si>
  <si>
    <t>1117-AB55</t>
  </si>
  <si>
    <t>Implementation of the SUPPORT Act: Dispensing and Administering Controlled Substances for Medicated-Assisted Treatment</t>
  </si>
  <si>
    <t>1205-ETA</t>
  </si>
  <si>
    <t>Joint Employer Status Under the Fair Labor Standards Act</t>
  </si>
  <si>
    <t>1505-DO</t>
  </si>
  <si>
    <t>0600-DOC</t>
  </si>
  <si>
    <t>0648-BB38</t>
  </si>
  <si>
    <t>0648-NOAA</t>
  </si>
  <si>
    <t>Taking and Importing Marine Mammals: Taking Marine Mammals Incidental to Geophysical Surveys Related to Oil and Gas Activities in the Gulf of Mexico</t>
  </si>
  <si>
    <t>0578-AA67</t>
  </si>
  <si>
    <t>0578-NRCS</t>
  </si>
  <si>
    <t>Conservation Stewardship Program (CSP)</t>
  </si>
  <si>
    <t>0578-AA68</t>
  </si>
  <si>
    <t>Environmental Quality Incentives Program (EQIP) Changes</t>
  </si>
  <si>
    <t>0578-AA66</t>
  </si>
  <si>
    <t>Agricultural Conservation Easement Program (ACEP)</t>
  </si>
  <si>
    <t>0578-AA70</t>
  </si>
  <si>
    <t>Regional Conservation Partnership Program (RCPP)</t>
  </si>
  <si>
    <t>0581-AD82</t>
  </si>
  <si>
    <t>Establishment of a Domestic Hemp Production Program</t>
  </si>
  <si>
    <t>0503-AA65</t>
  </si>
  <si>
    <t>0503-AgSEC</t>
  </si>
  <si>
    <t>Coronavirus Food Assistance Program</t>
  </si>
  <si>
    <t>0572-RUS</t>
  </si>
  <si>
    <t>1660-AB04</t>
  </si>
  <si>
    <t>1660-FEMA</t>
  </si>
  <si>
    <t>Emergency Management Priorities and Allocations System (EMPAS)</t>
  </si>
  <si>
    <t>1660-AB01</t>
  </si>
  <si>
    <t>1810-OESE</t>
  </si>
  <si>
    <t>0700-DOD</t>
  </si>
  <si>
    <t>3245-SBA</t>
  </si>
  <si>
    <t>3245-AH55</t>
  </si>
  <si>
    <t>Appeals of SBA Loan Review Decisions Under the Paycheck Protection Program</t>
  </si>
  <si>
    <t>85 FR 69153</t>
  </si>
  <si>
    <t>https://www.federalregister.gov/documents/2020/11/02/2020-23813/implementation-of-the-substance-use-disorder-prevention-that-promotes-opioid-recovery-and-treatment</t>
  </si>
  <si>
    <t>86 FR 5322</t>
  </si>
  <si>
    <t>https://www.regulations.gov/document/NRCS-2019-0012-0002</t>
  </si>
  <si>
    <t>Source: Bureau of Economic Analysis Table 1.1.9. Implicit Price Deflators for Gross Domestic Product (Accessed: 1/27/2023)</t>
  </si>
  <si>
    <t>2022$</t>
  </si>
  <si>
    <t>Benefits (millions, 2022$)</t>
  </si>
  <si>
    <t>Costs (millions, 2022$)</t>
  </si>
  <si>
    <r>
      <t xml:space="preserve">This workbook is a component of the </t>
    </r>
    <r>
      <rPr>
        <b/>
        <sz val="11"/>
        <color indexed="8"/>
        <rFont val="Calibri"/>
        <family val="2"/>
        <scheme val="minor"/>
      </rPr>
      <t>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</si>
  <si>
    <t>https://www.regulations.gov/document/FSA-2020-0006-0002</t>
  </si>
  <si>
    <t>https://www.regulations.gov/document/NOAA-NMFS-2018-0043-0031</t>
  </si>
  <si>
    <t>RIA link</t>
  </si>
  <si>
    <t>1801-AA24</t>
  </si>
  <si>
    <t>1801-EDOGC</t>
  </si>
  <si>
    <t>American Rescue Plan Elementary and Secondary School Emergency Relief Fund – Homeless Children and Youth (ARP-HCY)</t>
  </si>
  <si>
    <t>1810-AB64</t>
  </si>
  <si>
    <t>Final Requirements; American Rescue Plan Act Elementary and Secondary School Emergency Relief Fund</t>
  </si>
  <si>
    <t>1810-AB63</t>
  </si>
  <si>
    <t xml:space="preserve">American Rescue Plan Emergency Assistance to Non-Public Schools (ARP EANS) Program </t>
  </si>
  <si>
    <t>1018-BE34</t>
  </si>
  <si>
    <t xml:space="preserve">Migratory Bird Hunting; 2021–22 Migratory Game Bird Hunting Regulations </t>
  </si>
  <si>
    <t>2060-AV17</t>
  </si>
  <si>
    <t>Phase down of Hydrofluorocarbons Under the American Innovation and Manufacturing Act</t>
  </si>
  <si>
    <t>1840-AD46</t>
  </si>
  <si>
    <t>Federal-State Relationship Agreements, Pell Grant, ACG, National Smart Grant and LEAP</t>
  </si>
  <si>
    <t>1840-AD62</t>
  </si>
  <si>
    <t>Student Eligibility for Emergency Relief Funds</t>
  </si>
  <si>
    <t>1840-AD60</t>
  </si>
  <si>
    <t>Subsidized Usage Limit</t>
  </si>
  <si>
    <t>0938-AU57</t>
  </si>
  <si>
    <t>COVID-19 Vaccine Immunization Requirements for LTC Residents and Staff (CMS-3414)</t>
  </si>
  <si>
    <t>1210-ZA29</t>
  </si>
  <si>
    <t>Improving Investment Advice for Workers &amp; Retirees Exemption</t>
  </si>
  <si>
    <t>0560-AI55</t>
  </si>
  <si>
    <t>Quality Loss Adjustment Program</t>
  </si>
  <si>
    <t>1505-AC76</t>
  </si>
  <si>
    <t>Emergency Capital Investment Program – Restrictions on Executive Compensation, Share Buybacks, and Dividends</t>
  </si>
  <si>
    <t>0938-AU04</t>
  </si>
  <si>
    <t>Transparency in Coverage (CMS-9915)</t>
  </si>
  <si>
    <t>0938-AU35</t>
  </si>
  <si>
    <t>Additional Policy and Regulatory Revisions in Response to the COVID-19 Public Health Emergency (CMS-9912)</t>
  </si>
  <si>
    <t>0938-AU06</t>
  </si>
  <si>
    <t>CY 2021 Home Health Prospective Payment System Rate Update and Quality Reporting Requirements (CMS-1730)</t>
  </si>
  <si>
    <t>1205-AB89</t>
  </si>
  <si>
    <t>Adverse Effect Wage Rate Methodology for the Temporary Employment of H-2A Nonimmigrants in Non-Range Occupations in the United States</t>
  </si>
  <si>
    <t>0938-AU08</t>
  </si>
  <si>
    <t>CY 2021 Changes to the End-Stage Renal Disease (ESRD) Prospective Payment System and Quality Incentive Program (CMS-1732)</t>
  </si>
  <si>
    <t>0938-AU02</t>
  </si>
  <si>
    <t>Organ Procurement Organizations (OPOs) (CMS-3380)</t>
  </si>
  <si>
    <t>1018-BD76</t>
  </si>
  <si>
    <t>Migratory Bird Permits; Regulations Governing Take of Migratory Birds</t>
  </si>
  <si>
    <t>0938-AU10</t>
  </si>
  <si>
    <t>CY 2021 Revisions to Payment Policies Under the Physician Fee Schedule and Other Revisions to Medicare Part B (CMS-1734)</t>
  </si>
  <si>
    <t>0936-AA08</t>
  </si>
  <si>
    <t>0936-OIG</t>
  </si>
  <si>
    <t>Removal of Safe Harbor Protection for Rebates to Plans or PBMs Involving Prescription Pharmaceuticals and Creation of New Safe Harbor Protection</t>
  </si>
  <si>
    <t>1545-BP02</t>
  </si>
  <si>
    <t>Like-Kind Exchanges and Tax Reform</t>
  </si>
  <si>
    <t>0938-AU12</t>
  </si>
  <si>
    <t>CY 2021 Hospital Outpatient PPS Policy Changes and Payment Rates and Ambulatory Surgical Center Payment System Policy Changes and Payment Rates (CMS-1736)</t>
  </si>
  <si>
    <t>0790-AK85</t>
  </si>
  <si>
    <t>0790-OS</t>
  </si>
  <si>
    <t xml:space="preserve">National Industrial Security Program Operating Manual (NISPOM) </t>
  </si>
  <si>
    <t>0938-AT82</t>
  </si>
  <si>
    <t>Establishing Minimum Standards in Medicaid State Drug Utilization Review (DUR) and Supporting Value Based Payments (VBP) for Drugs Covered in Medicaid (CMS-2482)</t>
  </si>
  <si>
    <t>Contract Year 2022 Policy and Technical Changes to the Medicare Advantage Program, Medicare Prescription Drug Benefit Program, Medicaid Program, Medicare Cost Plan Program, and PACE (CMS-4190)</t>
  </si>
  <si>
    <t>0938-AU18</t>
  </si>
  <si>
    <t>HHS Notice of Benefit and Payment Parameters for 2022 (CMS-9914)</t>
  </si>
  <si>
    <t>1545-BO67</t>
  </si>
  <si>
    <t xml:space="preserve">Rules for Denial of Deduction for Certain Fines, Penalties, and Other Amounts
</t>
  </si>
  <si>
    <t>2127-AM32</t>
  </si>
  <si>
    <t>Corporate Average Fuel Economy (CAFE) Civil Penalties</t>
  </si>
  <si>
    <t>0938-AT88</t>
  </si>
  <si>
    <t>Medicare Coverage of Innovative Technology (MCIT) and Definition of "Reasonable and Necessary" (CMS-3372)</t>
  </si>
  <si>
    <t>1615-AC61</t>
  </si>
  <si>
    <t xml:space="preserve">Modification of Registration Requirement for Petitioners Seeking To File Cap-Subject H-1B Petitions
</t>
  </si>
  <si>
    <t>0938-ZB68</t>
  </si>
  <si>
    <t xml:space="preserve">Announcement of Calendar Year (CY) 2022 Medicare Advantage (MA) Capitation Rates and Part C and Part D Payment Policies
</t>
  </si>
  <si>
    <t>0938-AU01</t>
  </si>
  <si>
    <t>Comprehensive Care for Joint Replacement Model Three-Year Extension and Modifications to Episode Definition and Pricing (CMS-5529)</t>
  </si>
  <si>
    <t>1205-AC00</t>
  </si>
  <si>
    <t>Strengthening Wage Protections for the Temporary and Permanent Employment of Certain Aliens in the United States</t>
  </si>
  <si>
    <t>1505-AC77</t>
  </si>
  <si>
    <t xml:space="preserve">Coronavirus State and Local Fiscal Recovery Funds </t>
  </si>
  <si>
    <t>0938-ZB64</t>
  </si>
  <si>
    <t>Basic Health Program; Federal Funding Methodology for Program Year 2022 (CMS-2438)</t>
  </si>
  <si>
    <t>0938-AU63</t>
  </si>
  <si>
    <t>Requirements Related to Surprise Billing; Part I (CMS-9909)</t>
  </si>
  <si>
    <t>1212-AB53</t>
  </si>
  <si>
    <t>1212-PBGC</t>
  </si>
  <si>
    <t>Special Financial Assistance by PBGC</t>
  </si>
  <si>
    <t>0938-AU36</t>
  </si>
  <si>
    <t>FY 2022 Skilled Nursing Facility (SNFs) Prospective Payment System Rate Update and Quality Reporting Requirements (CMS-1746)</t>
  </si>
  <si>
    <t>0938-AU38</t>
  </si>
  <si>
    <t>FY 2022 Inpatient Rehabilitation Facility (IRF) Prospective Payment System Rate Update and Quality Reporting Requirements (CMS-1748)</t>
  </si>
  <si>
    <t>0938-AU41</t>
  </si>
  <si>
    <t>FY 2022 Hospice Wage Index, Payment Rate Update, and Quality Reporting Requirements (CMS-1754)</t>
  </si>
  <si>
    <t>0938-AU40</t>
  </si>
  <si>
    <t xml:space="preserve"> FY 2022 Inpatient Psychiatric Facilities Prospective Payment System Rate and Quality Reporting Updates (CMS-1750)</t>
  </si>
  <si>
    <t>0938-AU44</t>
  </si>
  <si>
    <t>Hospital Inpatient Prospective Payment Systems for Acute Care Hospitals; the Long-Term Care Hospital Prospective Payment System; and FY 2022 Rates (CMS-1752)</t>
  </si>
  <si>
    <t>0938-AU60</t>
  </si>
  <si>
    <t>Patient Protection and Affordable Care Act; Updating Payment Parameters and Improving Health Insurance Markets for 2022 and Beyond (CMS-9906)</t>
  </si>
  <si>
    <t>0991-AC24</t>
  </si>
  <si>
    <t>0991-OS</t>
  </si>
  <si>
    <t>Securing Updated and Necessary Statutory Evaluations Timely</t>
  </si>
  <si>
    <t>1018-BF01</t>
  </si>
  <si>
    <t>Endangered and Threatened Wildlife and Plants; Revised Designation of Critical Habitat for the Northern Spotted Owl</t>
  </si>
  <si>
    <t>1545-BO99</t>
  </si>
  <si>
    <t>Section 4960 Excise Tax on Tax-Exempt Organization Compensation</t>
  </si>
  <si>
    <t>0955-AA02</t>
  </si>
  <si>
    <t xml:space="preserve">Information Blocking and the ONC Health IT Certification Program: Extension of Compliance Dates and Timeframes in Response to the COVID-19 Public Health Emergency
</t>
  </si>
  <si>
    <t>1018-BD60</t>
  </si>
  <si>
    <t>Endangered and Threatened Wildlife and Plants; Removal of the Gray Wolf from the List of Endangered and Threatened Wildlife</t>
  </si>
  <si>
    <t>1210-AC00</t>
  </si>
  <si>
    <t xml:space="preserve">Requirements Related to Surprise Billing, Part 2
</t>
  </si>
  <si>
    <t>1210-AB95</t>
  </si>
  <si>
    <t>Financial Factors in Selecting Plan Investments</t>
  </si>
  <si>
    <t>1218-AD36</t>
  </si>
  <si>
    <t>1218-OSHA</t>
  </si>
  <si>
    <t>Subpart U – Emergency Temporary Standard – COVID-19</t>
  </si>
  <si>
    <t>1235-AA34</t>
  </si>
  <si>
    <t>Independent Contractor Status Under the Fair Labor Standards Act</t>
  </si>
  <si>
    <t>1235-AA21</t>
  </si>
  <si>
    <t>Tip Regulations Under the Fair Labor Standards Act (FLSA)</t>
  </si>
  <si>
    <t>1545-BP42</t>
  </si>
  <si>
    <t>Credit for Carbon Oxide Sequestration</t>
  </si>
  <si>
    <t>1545-BO81</t>
  </si>
  <si>
    <t xml:space="preserve">Guidance Under Section 1061 </t>
  </si>
  <si>
    <t>1235-AA37</t>
  </si>
  <si>
    <t>1400-AE15</t>
  </si>
  <si>
    <t>1400-STATE</t>
  </si>
  <si>
    <t>Schedule of Fees for Consular Services</t>
  </si>
  <si>
    <t>1545-BP27</t>
  </si>
  <si>
    <t>Consolidated Net Operating Losses</t>
  </si>
  <si>
    <t>1545-BO68</t>
  </si>
  <si>
    <t>Section 451(b) Requirements</t>
  </si>
  <si>
    <t>1545-BP73</t>
  </si>
  <si>
    <t>Limitation on Deduction for Business Interest Expense</t>
  </si>
  <si>
    <t>0572-AC51</t>
  </si>
  <si>
    <t>Rural eConnectivity Program (ReConnect Program)</t>
  </si>
  <si>
    <t>2070-AK50</t>
  </si>
  <si>
    <t>2070-OCSPP</t>
  </si>
  <si>
    <t>Review of Dust-Lead Post-Abatement Clearance Levels</t>
  </si>
  <si>
    <t>0648-BK51</t>
  </si>
  <si>
    <t xml:space="preserve">Framework Adjustment 33 to the Atlantic Sea Scallop Fishery Management Plan </t>
  </si>
  <si>
    <t>0503-AA71</t>
  </si>
  <si>
    <t>Coronavirus Food Assistance Program; Additional Assistance and Flexibilities</t>
  </si>
  <si>
    <t>1651-AB33</t>
  </si>
  <si>
    <t>1651-USCBP</t>
  </si>
  <si>
    <t>Mandatory Advance Electronic Information for International Mail Shipments</t>
  </si>
  <si>
    <t>Prioritization and Allocation of Certain Scarce and Critical Health and Medical Resources for Domestic Use</t>
  </si>
  <si>
    <t>2120-AK85</t>
  </si>
  <si>
    <t>2120-FAA</t>
  </si>
  <si>
    <t>Operations of Small Unmanned Aircraft Over People</t>
  </si>
  <si>
    <t>2060-AU84</t>
  </si>
  <si>
    <t>Cross-State Air Pollution Rule (CSAPR) Update Remand for the 2008 Ozone NAAQS</t>
  </si>
  <si>
    <t>0605-AA51</t>
  </si>
  <si>
    <t>0605-ADMIN</t>
  </si>
  <si>
    <t>Securing the Information and Communications Technology and Services Supply Chain</t>
  </si>
  <si>
    <t>2137-AF36</t>
  </si>
  <si>
    <t>2137-PHMSA</t>
  </si>
  <si>
    <t>Pipeline Safety: Gas Pipeline Regulatory Reform</t>
  </si>
  <si>
    <t>2900-AP88</t>
  </si>
  <si>
    <t xml:space="preserve">Schedule for Rating Disabilities; Musculoskeletal System and Muscle Injuries  </t>
  </si>
  <si>
    <t>3245-AH59</t>
  </si>
  <si>
    <t>Business Loan Program Temporary Changes; Paycheck Protection Program – Additional Revisions to Loan Forgiveness and Loan Review Procedures Interim Final Rules</t>
  </si>
  <si>
    <t>3245-AH63</t>
  </si>
  <si>
    <t>Business Loan Program Temporary Changes; Paycheck Protection Program Second Draw Loans</t>
  </si>
  <si>
    <t>3245-AH62</t>
  </si>
  <si>
    <t>Business Loan Program Temporary Changes; Extension of and Changes to Paycheck Protection Program</t>
  </si>
  <si>
    <t>3245-AH65</t>
  </si>
  <si>
    <t>Business Loan Program Temporary Changes; Paycheck Protection Program – Loan Forgiveness Requirements and Loan Review Procedures as Amended by Economic Aid Act</t>
  </si>
  <si>
    <t>3245-AH67</t>
  </si>
  <si>
    <t>Business Loan Program Temporary Changes; Paycheck Protection Program – Revisions to Loan Amount Calculation and Eligibility</t>
  </si>
  <si>
    <t>3245-AH77</t>
  </si>
  <si>
    <t>Business Loan Program Temporary Changes; Paycheck Protection Program as Amended by American Rescue Plan Act</t>
  </si>
  <si>
    <t>3245-AH80</t>
  </si>
  <si>
    <t>Disaster Loan Program Changes</t>
  </si>
  <si>
    <t>0938-AT64</t>
  </si>
  <si>
    <t>Modernizing and Clarifying the Physician Self-Referral Regulations (CMS-1720)</t>
  </si>
  <si>
    <t>0936-AA10</t>
  </si>
  <si>
    <t xml:space="preserve">Revisions to the Safe Harbors Under the Anti-Kickback Statute and Beneficiary Inducements Civil Monetary Penalties Rules Regarding Beneficiary Inducement
</t>
  </si>
  <si>
    <t>2040-AF15</t>
  </si>
  <si>
    <t>National Primary Drinking Water Regulations for Lead and Copper: Regulatory Revisions</t>
  </si>
  <si>
    <t>0938-AT91</t>
  </si>
  <si>
    <t>International Pricing Index Model For Medicare Part B Drugs (CMS-5528-P)</t>
  </si>
  <si>
    <t>2900-AR05</t>
  </si>
  <si>
    <t>Loan Guaranty: COVID-19 Veterans Assistance Partial Claim Payment Program</t>
  </si>
  <si>
    <t>2900-AR25</t>
  </si>
  <si>
    <t>Presumptive Service Connection for Respiratory Conditions Due to Exposure to Particulate Matter</t>
  </si>
  <si>
    <t>From Federal Gov't to State Educational Agencies</t>
  </si>
  <si>
    <t>From Federal Gov't to State/Local Educational Agencies</t>
  </si>
  <si>
    <t>From Federal Gov't To State Educational Agencies</t>
  </si>
  <si>
    <t>From Federal Gov't to financial aid recipients</t>
  </si>
  <si>
    <t>From Federal Gov't to Eligible Borrowers</t>
  </si>
  <si>
    <t>From Federal Gov't to Students and Educational Institutions</t>
  </si>
  <si>
    <t>Transfers are from federal government to agricultural producers</t>
  </si>
  <si>
    <t>Transfers are from providers and consumers to issuers and consumers.</t>
  </si>
  <si>
    <t>Transfers are from federal government to medical providers.</t>
  </si>
  <si>
    <t>Subtotals = $1.4B in health and longevity improvements, achieved with $1.5B in medical expenditures.  Per the RIA accounting statement, $0 is actually in the benefits uncertainty range, rather than at the edge.</t>
  </si>
  <si>
    <t>$0 estimate reflects baseline used for annual Medicare payment system updates.</t>
  </si>
  <si>
    <t>Transfers are from federal government to consumers and others in health-care system.</t>
  </si>
  <si>
    <t>Tranfers are from federal government to medical providers.</t>
  </si>
  <si>
    <t>Transfers are from federal and state governments to drug manufacturers.</t>
  </si>
  <si>
    <t>Transfers are from federal government to enrollees.</t>
  </si>
  <si>
    <t>See RIA Table 13.</t>
  </si>
  <si>
    <t>Tranfers are from federal government to MA organizations.</t>
  </si>
  <si>
    <t>From Federal Gov't to State/Local Gov't</t>
  </si>
  <si>
    <t>Tranfers are from federal government to eligible multiemployer plans.</t>
  </si>
  <si>
    <t>Transfers are from federal government to issuers.</t>
  </si>
  <si>
    <t>See also the entry for 0955-AA01.</t>
  </si>
  <si>
    <t xml:space="preserve">Transfers are from workers to some combination of other workers in tip pools and employers. ~~~ The 2020 Tip Regulations Under the Fair Labor Standards Act (FLSA) final rule (85 FR 86756) contained multiple provisions, and they had the potential to interact in ways that would affect estimated impacts of both this rule and the related subsequent rule (86 FR 60114).  The regulatory impact analysis (RIA) published with the latter rule includes a very preliminary retrospective analysis of the 2020 regulatory change, indicating that its effects may have been negligible, but it also presents modeling that is further explored here. ~~~ The modeling is implemented, in both the 2020 and subsequent regulatory impact analyses, using CPS earnings data.  Potential rule-induced reduction in worker pay is estimated as the least of the following three amounts: the total tips earned by the worker; the positive differential between a worker’s current earnings (wage plus tips) and DOL’s prediction of outside option wage; and the positive differential between a worker’s current earnings and the state minimum wage.  The estimated payment change produced by this procedure would not be realized in states that disallow mandatory tip pools.  However, the 2020 rule’s effects had the potential to be nonzero in such states due to its additional regulatory provision removing the 20-percent limitation on activities that do not directly produce tips (often referred to as the “80/20” provision) in situations where employers claim a tip credit toward minimum wage requirements.  Removal of the 80/20 provision could be captured, at least approximately, by the product of a state’s maximum hourly tip credit (or the federal maximum $5.12 = $7.25 - $2.13) and a one-third fraction of a tipped worker’s hours, which accounts for short-run schedule lumpiness affecting employees’ labor-leisure tradeoff (for example, a restaurant worker’s reservation wage for awkward, mid-afternoon hours, between the lunch and dinner rushes, may be below the longer-run outside-option wage, possibly even low enough for the worker to accept $2.13 per hour); because the 2020 change to the 80/20 policy could have potentially allowed an employer to claim a tip credit for a multi-hour block of time (not spent on directly tip-producing work), the cash wage for those particular hours could decline from $7.25 per hour or the relevant state minimum.   ~~~ The final piece of this quantification procedure increases the overall estimate of the 2020 rule’s effect on worker pay by roughly 5.6 percent.  Applying this adjustment to the $733 million aggregate annual estimate in the 2021 RIA—which implemented the least-of-three quantification steps outlined above—yields an estimate of $0.77 billion.  </t>
  </si>
  <si>
    <t>Issuance and withdrawal have same RIN; quantified costs focused on regulatory familiarization, so were possibly at least partially incurred despite withdrawal.</t>
  </si>
  <si>
    <t>rule finalizes an IFR from FY2020</t>
  </si>
  <si>
    <t>Transfers are from federal government to agricultural prodcers.</t>
  </si>
  <si>
    <t>rule extends a TFR</t>
  </si>
  <si>
    <t>Transfers are from federal government to eligible veterans.</t>
  </si>
  <si>
    <t>Transfers are from federal government  to medical providers.</t>
  </si>
  <si>
    <t>Transfers are from federal government to some combination of borrowers, lenders, services; capture repayment streams from Borrowers to VA.</t>
  </si>
  <si>
    <t>Transfers are from federal government  to eligible veterans.</t>
  </si>
  <si>
    <t>86 FR 36222</t>
  </si>
  <si>
    <t>86 FR 21195</t>
  </si>
  <si>
    <t>86 FR 36648</t>
  </si>
  <si>
    <t>86 FR 37854; 86 FR 45909; 6 FR 48569</t>
  </si>
  <si>
    <t>86 FR 55116</t>
  </si>
  <si>
    <t>86 FR 59619</t>
  </si>
  <si>
    <t>86 FR 46972</t>
  </si>
  <si>
    <t>86 FR 26608</t>
  </si>
  <si>
    <t>86 FR 31432</t>
  </si>
  <si>
    <t>86 FR 26306</t>
  </si>
  <si>
    <t>86 FR 439</t>
  </si>
  <si>
    <t>86 FR 13449</t>
  </si>
  <si>
    <t>85 FR 72158</t>
  </si>
  <si>
    <t>85 FR 71142</t>
  </si>
  <si>
    <t>85 FR 70298</t>
  </si>
  <si>
    <t>85 FR 70445</t>
  </si>
  <si>
    <t>85 FR 71398</t>
  </si>
  <si>
    <t>85 FR 77898</t>
  </si>
  <si>
    <t>86 FR 1134; 86 FR 8715</t>
  </si>
  <si>
    <t>85 FR 84472</t>
  </si>
  <si>
    <t>85 FR 76666; 86 FR 7815</t>
  </si>
  <si>
    <t>85 FR 77365</t>
  </si>
  <si>
    <t>85 FR 85866</t>
  </si>
  <si>
    <t>85 FR 83300</t>
  </si>
  <si>
    <t>85 FR 87000</t>
  </si>
  <si>
    <t>86 FR 5864</t>
  </si>
  <si>
    <t>86 FR 6138; 86 FR 24140</t>
  </si>
  <si>
    <t>86 FR 4970</t>
  </si>
  <si>
    <t>86 FR 8113</t>
  </si>
  <si>
    <t>86 FR 3016</t>
  </si>
  <si>
    <t>86 FR 2987</t>
  </si>
  <si>
    <t>86 FR 1676</t>
  </si>
  <si>
    <t>86 FR 4877</t>
  </si>
  <si>
    <t>86 FR 23496</t>
  </si>
  <si>
    <t>85 FR 63872; 86 FR 3608</t>
  </si>
  <si>
    <t>86 FR 26786</t>
  </si>
  <si>
    <t>86 FR 35615</t>
  </si>
  <si>
    <t>86 FR 36872</t>
  </si>
  <si>
    <t>86 FR 36598</t>
  </si>
  <si>
    <t>86 FR 42424</t>
  </si>
  <si>
    <t>86 FR 42362</t>
  </si>
  <si>
    <t>86 FR 42528</t>
  </si>
  <si>
    <t>86 FR 42608</t>
  </si>
  <si>
    <t>86 FR 73416</t>
  </si>
  <si>
    <t>86 FR 53412</t>
  </si>
  <si>
    <t>86 FR 5694</t>
  </si>
  <si>
    <t>86 FR 4820</t>
  </si>
  <si>
    <t>86 FR 6196</t>
  </si>
  <si>
    <t>85 FR 70064</t>
  </si>
  <si>
    <t>85 FR 69778</t>
  </si>
  <si>
    <t>86 FR 55980</t>
  </si>
  <si>
    <t>85 FR 72846</t>
  </si>
  <si>
    <t>86 FR 32376</t>
  </si>
  <si>
    <t>85 FR 86756</t>
  </si>
  <si>
    <t>86 FR 1168; 86 FR 24303</t>
  </si>
  <si>
    <t>86 FR 4728</t>
  </si>
  <si>
    <t>86 FR 5452</t>
  </si>
  <si>
    <t>86 FR 3735</t>
  </si>
  <si>
    <t>86 FR 40939</t>
  </si>
  <si>
    <t>86 FR 59613</t>
  </si>
  <si>
    <t>85 FR 67966</t>
  </si>
  <si>
    <t>85 FR 67637</t>
  </si>
  <si>
    <t>86 FR 810</t>
  </si>
  <si>
    <t>86 FR 5496</t>
  </si>
  <si>
    <t>86 FR 11603</t>
  </si>
  <si>
    <t>86 FR 1288</t>
  </si>
  <si>
    <t>86 FR 983</t>
  </si>
  <si>
    <t>86 FR 27042</t>
  </si>
  <si>
    <t>86 FR 48013</t>
  </si>
  <si>
    <t>86 FR 14245</t>
  </si>
  <si>
    <t>85 FR 86835</t>
  </si>
  <si>
    <t>86 FR 4314</t>
  </si>
  <si>
    <t>86 FR 23054</t>
  </si>
  <si>
    <t>86 FR 4909</t>
  </si>
  <si>
    <t>86 FR 2210</t>
  </si>
  <si>
    <t>85 FR 76453</t>
  </si>
  <si>
    <t>85 FR 66214</t>
  </si>
  <si>
    <t>86 FR 3712</t>
  </si>
  <si>
    <t>86 FR 3692</t>
  </si>
  <si>
    <t>86 FR 8283</t>
  </si>
  <si>
    <t>86 FR 13149</t>
  </si>
  <si>
    <t>86 FR 15083</t>
  </si>
  <si>
    <t>86 FR 50214</t>
  </si>
  <si>
    <t>86 FR 51589</t>
  </si>
  <si>
    <t>85 FR 77492</t>
  </si>
  <si>
    <t>85 FR 77684</t>
  </si>
  <si>
    <t>85 FR 63993</t>
  </si>
  <si>
    <t>86 FR 4198</t>
  </si>
  <si>
    <t>85 FR 76180</t>
  </si>
  <si>
    <t>86 FR 28692</t>
  </si>
  <si>
    <t>86 FR 42724</t>
  </si>
  <si>
    <t>https://www.regulations.gov/document/FSA-2020-0006-0004</t>
  </si>
  <si>
    <t>https://www.regulations.gov/document/FSA-2020-0011-0002</t>
  </si>
  <si>
    <t>https://www.regulations.gov/document/RUS-20-TELECOM-0023-0003</t>
  </si>
  <si>
    <t>https://www.regulations.gov/document/NRCS-2019-0006-0075</t>
  </si>
  <si>
    <t>https://www.regulations.gov/document/NRCS-2019-0009-0201</t>
  </si>
  <si>
    <t>86 FR 5596</t>
  </si>
  <si>
    <t>https://www.federalregister.gov/documents/2021/01/19/2021-00967/establishment-of-a-domestic-hemp-production-program</t>
  </si>
  <si>
    <t>https://www.regulations.gov/document/DOC-2019-0005-0074</t>
  </si>
  <si>
    <t>https://d23h0vhsm26o6d.cloudfront.net/210407-Framework-33-Final-Submission.pdf</t>
  </si>
  <si>
    <t>https://www.federalregister.gov/documents/2020/11/30/2020-25841/fraud-and-abuse-removal-of-safe-harbor-protection-for-rebates-involving-prescription-pharmaceuticals</t>
  </si>
  <si>
    <t>https://www.federalregister.gov/documents/2020/12/02/2020-26072/medicare-and-state-health-care-programs-fraud-and-abuse-revisions-to-safe-harbors-under-the</t>
  </si>
  <si>
    <t>https://www.federalregister.gov/documents/2020/12/02/2020-26140/medicare-program-modernizing-and-clarifying-the-physician-self-referral-regulations</t>
  </si>
  <si>
    <t>https://www.federalregister.gov/documents/2020/12/31/2020-28567/medicaid-program-establishing-minimum-standards-in-medicaid-state-drug-utilization-review-dur-and</t>
  </si>
  <si>
    <t>https://www.federalregister.gov/documents/2021/01/14/2021-00707/medicare-program-medicare-coverage-of-innovative-technology-mcit-and-definition-of-reasonable-and</t>
  </si>
  <si>
    <t>https://www.federalregister.gov/documents/2020/11/27/2020-26037/most-favored-nation-mfn-model</t>
  </si>
  <si>
    <t>https://www.federalregister.gov/documents/2021/01/19/2021-00538/medicare-and-medicaid-programs-contract-year-2022-policy-and-technical-changes-to-the-medicare</t>
  </si>
  <si>
    <t>https://www.federalregister.gov/documents/2021/05/03/2021-09097/medicare-program-comprehensive-care-for-joint-replacement-model-three-year-extension-and-changes-to</t>
  </si>
  <si>
    <t>https://www.federalregister.gov/documents/2020/12/02/2020-26329/medicare-and-medicaid-programs-organ-procurement-organizations-conditions-for-coverage-revisions-to</t>
  </si>
  <si>
    <t>https://www.federalregister.gov/documents/2020/11/12/2020-24591/transparency-in-coverage</t>
  </si>
  <si>
    <t>https://www.federalregister.gov/documents/2020/11/04/2020-24146/medicare-and-medicaid-programs-cy-2021-home-health-prospective-payment-system-rate-update-home</t>
  </si>
  <si>
    <t>https://www.federalregister.gov/documents/2020/11/09/2020-24485/medicare-program-end-stage-renal-disease-prospective-payment-system-payment-for-renal-dialysis</t>
  </si>
  <si>
    <t>https://www.federalregister.gov/documents/2020/12/28/2020-26815/medicare-program-cy-2021-payment-policies-under-the-physician-fee-schedule-and-other-changes-to-part</t>
  </si>
  <si>
    <t>https://www.federalregister.gov/documents/2020/12/29/2020-26819/medicare-program-hospital-outpatient-prospective-payment-and-ambulatory-surgical-center-payment</t>
  </si>
  <si>
    <t>https://www.federalregister.gov/documents/2021/01/19/2021-01175/patient-protection-and-affordable-care-act-hhs-notice-of-benefit-and-payment-parameters-for-2022</t>
  </si>
  <si>
    <t>https://www.federalregister.gov/documents/2020/11/06/2020-24332/additional-policy-and-regulatory-revisions-in-response-to-the-covid-19-public-health-emergency</t>
  </si>
  <si>
    <t>https://www.federalregister.gov/documents/2021/08/04/2021-16309/medicare-program-prospective-payment-system-and-consolidated-billing-for-skilled-nursing-facilities</t>
  </si>
  <si>
    <t>https://www.federalregister.gov/documents/2021/08/04/2021-16310/medicare-program-inpatient-rehabilitation-facility-prospective-payment-system-for-federal-fiscal</t>
  </si>
  <si>
    <t>https://www.federalregister.gov/documents/2021/08/04/2021-16336/medicare-program-fy-2022-inpatient-psychiatric-facilities-prospective-payment-system-and-quality</t>
  </si>
  <si>
    <t>https://www.federalregister.gov/documents/2021/08/04/2021-16311/medicare-program-fy-2022-hospice-wage-index-and-payment-rate-update-hospice-conditions-of</t>
  </si>
  <si>
    <t>https://www.federalregister.gov/documents/2021/12/27/2021-27523/medicare-program-hospital-inpatient-prospective-payment-systems-for-acute-care-hospitals-changes-to</t>
  </si>
  <si>
    <t>https://www.federalregister.gov/documents/2021/05/13/2021-10122/medicare-and-medicaid-programs-covid-19-vaccine-requirements-for-long-term-care-ltc-facilities-and</t>
  </si>
  <si>
    <t>https://www.federalregister.gov/documents/2021/09/27/2021-20509/patient-protection-and-affordable-care-act-updating-payment-parameters-section-1332-waiver</t>
  </si>
  <si>
    <t>https://www.federalregister.gov/documents/2021/07/13/2021-14379/requirements-related-to-surprise-billing-part-i</t>
  </si>
  <si>
    <t>https://www.federalregister.gov/documents/2021/07/07/2021-14393/basic-health-program-federal-funding-methodology-for-program-year-2022</t>
  </si>
  <si>
    <t>https://www.federalregister.gov/documents/2020/11/04/2020-24376/information-blocking-and-the-onc-health-it-certification-program-extension-of-compliance-dates-and</t>
  </si>
  <si>
    <t>https://www.federalregister.gov/documents/2021/01/19/2021-00597/securing-updated-and-necessary-statutory-evaluations-timely</t>
  </si>
  <si>
    <t>https://www.regulations.gov/document/FWS-HQ-MB-2018-0090-14241</t>
  </si>
  <si>
    <t>https://www.regulations.gov/document/FWS-HQ-MB-2020-0032-0031</t>
  </si>
  <si>
    <t>https://www.federalregister.gov/documents/2020/11/05/2020-24544/adverse-effect-wage-rate-methodology-for-the-temporary-employment-of-h-2a-nonimmigrants-in-non-range</t>
  </si>
  <si>
    <t>https://www.federalregister.gov/documents/2020/10/08/2020-22132/strengthening-wage-protections-for-the-temporary-and-permanent-employment-of-certain-aliens-in-the</t>
  </si>
  <si>
    <t>https://www.federalregister.gov/documents/2020/11/13/2020-24515/financial-factors-in-selecting-plan-investments</t>
  </si>
  <si>
    <t>https://www.federalregister.gov/documents/2021/10/07/2021-21441/requirements-related-to-surprise-billing-part-ii</t>
  </si>
  <si>
    <t>https://www.federalregister.gov/documents/2021/07/12/2021-14696/special-financial-assistance-by-pbgc</t>
  </si>
  <si>
    <t>https://www.federalregister.gov/documents/2021/06/21/2021-12428/occupational-exposure-to-covid-19-emergency-temporary-standard</t>
  </si>
  <si>
    <t>https://www.federalregister.gov/documents/2020/12/30/2020-28555/tip-regulations-under-the-fair-labor-standards-act-flsa</t>
  </si>
  <si>
    <t>https://www.federalregister.gov/documents/2021/01/07/2020-29274/independent-contractor-status-under-the-fair-labor-standards-act</t>
  </si>
  <si>
    <t>https://www.federalregister.gov/documents/2021/07/30/2021-15316/rescission-of-joint-employer-status-under-the-fair-labor-standards-act-rule#citation-182-p40956</t>
  </si>
  <si>
    <t>https://www.federalregister.gov/documents/2021/10/28/2021-23449/schedule-of-fees-for-consular-services-passport-security-surcharge</t>
  </si>
  <si>
    <t>https://www.federalregister.gov/documents/2021/03/09/2021-04900/emergency-capital-investment-program-restrictions-on-executive-compensation-share-buybacks-and</t>
  </si>
  <si>
    <t>https://www.federalregister.gov/documents/2021/05/17/2021-10283/coronavirus-state-and-local-fiscal-recovery-funds</t>
  </si>
  <si>
    <t>https://www.federalregister.gov/documents/2021/01/19/2021-00741/denial-of-deduction-for-certain-fines-penalties-and-other-amounts-related-information-reporting</t>
  </si>
  <si>
    <t>https://www.federalregister.gov/documents/2021/01/06/2020-28653/taxable-year-of-income-inclusion-under-an-accrual-method-of-accounting-and-advance-payments-for</t>
  </si>
  <si>
    <t>https://www.federalregister.gov/documents/2021/01/19/2021-00427/guidance-under-section-1061</t>
  </si>
  <si>
    <t>https://www.federalregister.gov/documents/2021/01/19/2021-00772/tax-on-excess-tax-exempt-organization-executive-compensation</t>
  </si>
  <si>
    <t>https://www.federalregister.gov/documents/2020/12/02/2020-26313/statutory-limitations-on-like-kind-exchanges</t>
  </si>
  <si>
    <t>https://www.federalregister.gov/documents/2020/10/27/2020-22974/consolidated-net-operating-losses</t>
  </si>
  <si>
    <t>https://www.federalregister.gov/documents/2021/01/15/2021-00302/credit-for-carbon-oxide-sequestration</t>
  </si>
  <si>
    <t>https://www.federalregister.gov/documents/2021/01/19/2021-00150/additional-guidance-regarding-limitation-on-deduction-for-business-interest-expense</t>
  </si>
  <si>
    <t>https://www.federalregister.gov/documents/2021/01/08/2021-00183/modification-of-registration-requirement-for-petitioners-seeking-to-file-cap-subject-h-1b-petitions</t>
  </si>
  <si>
    <t>https://www.regulations.gov/document/USCBP-2021-0009-0002</t>
  </si>
  <si>
    <t>https://www.federalregister.gov/documents/2020/12/31/2020-29060/prioritization-and-allocation-of-certain-scarce-and-critical-health-and-medical-resources-for</t>
  </si>
  <si>
    <t>https://www.federalregister.gov/documents/2021/01/08/2020-29287/emergency-management-priorities-and-allocations-system-empas</t>
  </si>
  <si>
    <t>https://www.federalregister.gov/documents/2021/07/09/2021-14705/final-requirements-american-rescue-plan-act-homeless-children-and-youth-program</t>
  </si>
  <si>
    <t>https://www.federalregister.gov/documents/2021/07/13/2021-14862/american-rescue-plan-act-emergency-assistance-to-non-public-schools-program</t>
  </si>
  <si>
    <t>https://www.federalregister.gov/documents/2021/04/22/2021-08359/american-rescue-plan-act-elementary-and-secondary-school-emergency-relief-fund</t>
  </si>
  <si>
    <t>https://www.federalregister.gov/documents/2021/10/28/2021-23423/federal-state-relationship-agreements-federal-pell-grant-program-academic-competitiveness-grant-and</t>
  </si>
  <si>
    <t>https://www.federalregister.gov/documents/2021/08/23/2021-18081/total-and-permanent-disability-discharge-of-loans-under-title-iv-of-the-higher-education-act</t>
  </si>
  <si>
    <t>https://www.federalregister.gov/documents/2021/06/14/2021-12384/repeal-of-the-william-d-ford-federal-direct-loan-program-subsidized-usage-limit-restriction</t>
  </si>
  <si>
    <t>https://www.federalregister.gov/documents/2021/05/14/2021-10190/eligibility-to-receive-emergency-financial-aid-grants-to-students-under-the-higher-education</t>
  </si>
  <si>
    <t>https://www.regulations.gov/document/EPA-HQ-OW-2017-0300-1769</t>
  </si>
  <si>
    <t>https://www.regulations.gov/document/EPA-HQ-OAR-2020-0272-0221</t>
  </si>
  <si>
    <t>https://www.epa.gov/system/files/documents/2022-07/RIA%20for%20Phasing%20Down%20Production%20and%20Consumption%20of%20Hydrofluorocarbons%20%28HFCs%29.pdf</t>
  </si>
  <si>
    <t>https://www.regulations.gov/document/EPA-HQ-OPPT-2020-0063-0396</t>
  </si>
  <si>
    <t>https://www.regulations.gov/document/FAA-2018-1087-0970</t>
  </si>
  <si>
    <t>https://www.federalregister.gov/documents/2021/01/14/2021-00278/civil-penalties#citation-75-p3024</t>
  </si>
  <si>
    <t>https://www.regulations.gov/document/PHMSA-2018-0046-0065</t>
  </si>
  <si>
    <t>https://www.regulations.gov/document/VA-2017-VBA-0016-0016</t>
  </si>
  <si>
    <t>https://www.regulations.gov/document/VA-2020-VBA-0026-0023</t>
  </si>
  <si>
    <t>https://www.regulations.gov/document/VA-2021-VBA-0015-0002</t>
  </si>
  <si>
    <t>https://www.federalregister.gov/documents/2021/09/16/2021-19985/borrower-appeals-of-final-sba-loan-review-decisions-under-the-paycheck-protection-program</t>
  </si>
  <si>
    <t>https://www.federalregister.gov/documents/2020/10/19/2020-23091/business-loan-program-temporary-changes-paycheck-protection-program-additional-revisions-to-loan</t>
  </si>
  <si>
    <t>https://www.federalregister.gov/documents/2021/01/14/2021-00451/business-loan-program-temporary-changes-paycheck-protection-program-as-amended-by-economic-aid-act</t>
  </si>
  <si>
    <t>https://www.federalregister.gov/documents/2021/01/14/2021-00452/business-loan-program-temporary-changes-paycheck-protection-program-second-draw-loans</t>
  </si>
  <si>
    <t>https://www.federalregister.gov/documents/2021/02/05/2021-02314/business-loan-program-temporary-changes-paycheck-protection-program-loan-forgiveness-requirements</t>
  </si>
  <si>
    <t>https://www.federalregister.gov/documents/2021/03/08/2021-04795/business-loan-program-temporary-changes-paycheck-protection-program-revisions-to-loan-amount</t>
  </si>
  <si>
    <t>https://www.federalregister.gov/documents/2021/03/22/2021-05930/business-loan-program-temporary-changes-paycheck-protection-program-as-amended-by-american-rescue</t>
  </si>
  <si>
    <t>https://www.federalregister.gov/documents/2021/09/08/2021-19232/disaster-loan-program-changes</t>
  </si>
  <si>
    <t>Transfers are from H-2A employees to employers.</t>
  </si>
  <si>
    <t>Transfers from employees to employers.</t>
  </si>
  <si>
    <t>Transfers are from passport applicants to the federal government.</t>
  </si>
  <si>
    <t>911 Fee Diversion; New and Emerging Technologies 911 Improvement Act of 2008</t>
  </si>
  <si>
    <t>https://www.gao.gov/products/b-333520</t>
  </si>
  <si>
    <t>Consumer Financial Protection Bureau</t>
  </si>
  <si>
    <t>Protections for Borrowers Affected by the COVID-19 Emergency Under the Real Estate Settlement Procedures Act (RESPA), Regulation X</t>
  </si>
  <si>
    <t>https://www.gao.gov/products/b-333398</t>
  </si>
  <si>
    <t>Revision of Fee Schedules; Fee Recovery for FY 2021</t>
  </si>
  <si>
    <t>https://www.gao.gov/products/b-333379</t>
  </si>
  <si>
    <t>Establishing Emergency Connectivity Fund To Close the Homework Gap</t>
  </si>
  <si>
    <t>https://www.gao.gov/products/b-333326</t>
  </si>
  <si>
    <t>Use of the 5.850-5.925 GHz Band</t>
  </si>
  <si>
    <t>https://www.gao.gov/products/b-333258</t>
  </si>
  <si>
    <t>Federal Housing Finance Agency</t>
  </si>
  <si>
    <t>Resolution Planning</t>
  </si>
  <si>
    <t>https://www.gao.gov/products/b-333259</t>
  </si>
  <si>
    <t>Qualified Mortgage Definition Under the Truth in Lending Act (Regulation Z): General QM Loan Definition; Delay of Mandatory Compliance Date</t>
  </si>
  <si>
    <t>https://www.gao.gov/products/b-333219</t>
  </si>
  <si>
    <t>Debt Collection Practices in Connection with the Global COVID-19 Pandemic (Regulation F)</t>
  </si>
  <si>
    <t>https://www.gao.gov/products/b-333208</t>
  </si>
  <si>
    <t>Emergency Broadband Benefit Program</t>
  </si>
  <si>
    <t>https://www.gao.gov/products/b-333170</t>
  </si>
  <si>
    <t>COVID-19 Telehealth Program; Promoting Telehealth for Low-Income Consumers</t>
  </si>
  <si>
    <t>https://www.gao.gov/products/b-333167</t>
  </si>
  <si>
    <t>Market Data Infrastructure</t>
  </si>
  <si>
    <t>https://www.gao.gov/products/b-333217</t>
  </si>
  <si>
    <t>Facilitating Shared Use in the 3100-3550 MHz Band</t>
  </si>
  <si>
    <t>https://www.gao.gov/products/b-333218</t>
  </si>
  <si>
    <t>Regulatory Capital Rule: Emergency Capital Investment Program</t>
  </si>
  <si>
    <t>https://www.gao.gov/products/b-333141</t>
  </si>
  <si>
    <t>Investment Adviser Marketing</t>
  </si>
  <si>
    <t>https://www.gao.gov/products/b-333058</t>
  </si>
  <si>
    <t>Custody of Digital Asset Securities by Special Purpose Broker-Dealers</t>
  </si>
  <si>
    <t>https://www.gao.gov/products/b-333036</t>
  </si>
  <si>
    <t>Unsafe and Unsound Banking Practices: Brokered Deposits and Interest Rate Restrictions</t>
  </si>
  <si>
    <t>https://www.gao.gov/products/b-332916</t>
  </si>
  <si>
    <t>Disclosure of Payments by Resource Extraction Issuers</t>
  </si>
  <si>
    <t>https://www.gao.gov/products/b-333087</t>
  </si>
  <si>
    <t>Facilitating Capital Formation and Expanding Investment Opportunities by Improving Access to Capital in Private Markets</t>
  </si>
  <si>
    <t>https://www.gao.gov/products/b-333063</t>
  </si>
  <si>
    <t>Protecting Against National Security Threats to the Communications Supply Chain Through FCC Programs</t>
  </si>
  <si>
    <t>https://www.gao.gov/products/b-332866</t>
  </si>
  <si>
    <t>Good Faith Determinations of Fair Value</t>
  </si>
  <si>
    <t>https://www.gao.gov/products/b-332837</t>
  </si>
  <si>
    <t>Qualified Mortgage Definition Under the Truth in Lending Act (Regulation Z): General QM Loan Definition</t>
  </si>
  <si>
    <t>https://www.gao.gov/products/b-332824</t>
  </si>
  <si>
    <t>2021 Enterprise Housing Goals</t>
  </si>
  <si>
    <t>https://www.gao.gov/products/b-332823</t>
  </si>
  <si>
    <t>Use of Derivatives by Registered Investment Companies and Business Development Companies</t>
  </si>
  <si>
    <t>https://www.gao.gov/products/b-332812</t>
  </si>
  <si>
    <t>Federal Housing Finance Agency; Department of Housing and Urban Development, Office of Federal Housing Enterprise Oversight</t>
  </si>
  <si>
    <t>Enterprise Regulatory Capital Framework</t>
  </si>
  <si>
    <t>https://www.gao.gov/products/b-332808</t>
  </si>
  <si>
    <t>Social Security Administration</t>
  </si>
  <si>
    <t>Revised Medical Criteria for Evaluating Musculoskeletal Disorders</t>
  </si>
  <si>
    <t>https://www.gao.gov/products/b-332783</t>
  </si>
  <si>
    <t>Debt Collection Practices (Regulation F)</t>
  </si>
  <si>
    <t>https://www.gao.gov/products/b-332818</t>
  </si>
  <si>
    <t>Fund of Funds Arrangements</t>
  </si>
  <si>
    <t>https://www.gao.gov/products/b-332744</t>
  </si>
  <si>
    <t>https://www.gao.gov/products/b-332681</t>
  </si>
  <si>
    <t>Department of the Treasury; Office of the Comptroller of the Currency; Federal Reserve System; Federal Deposit Insurance Corporation</t>
  </si>
  <si>
    <t>Treatment of Certain Emergency Facilities in the Regulatory Capital Rule and the Liquidity Coverage Ratio Rule</t>
  </si>
  <si>
    <t>https://www.gao.gov/products/b-332686</t>
  </si>
  <si>
    <t>Publication or Submission of Quotations Without Specified Information</t>
  </si>
  <si>
    <t>https://www.gao.gov/products/b-332653</t>
  </si>
  <si>
    <t>Qualified Mortgage Definition Under the Truth in Lending Act (Regulation Z): Extension of Sunset Date</t>
  </si>
  <si>
    <t>https://www.gao.gov/products/b-332652</t>
  </si>
  <si>
    <t>Transfers are from federal government and issuers to consumers.</t>
  </si>
  <si>
    <t>Transfers not necessarily communicated in quantitative approach.</t>
  </si>
  <si>
    <t>Table 1-5: Estimates, by Agency, of the Total Annual Benefits and Costs of Reported Rules (For Which Both Benefits and Costs Have Been Estimated), October 1, 2020 - September 30, 2021 (billions of 2001 or 2022 dollars)</t>
  </si>
  <si>
    <t>Table 1-6(a): Reported Rules with Estimates of Both Annual Benefits and Costs, October 1, 2020 - September 30, 2021 (millions of 2001 or 2022 dollars)</t>
  </si>
  <si>
    <t>Table 1-6(b): Reported Rules with Estimates of Annual Costs, October 1, 2020 - September 30, 2021 (millions of 2001 or 2022 dollars)</t>
  </si>
  <si>
    <t>Table 1-6(c): Reported Rules with Estimates of Annual Benefits, October 1, 2020 - September 30, 2021 (millions of 2001 or 2022 dollars)</t>
  </si>
  <si>
    <t>Table 1-6(d): Reported Rules without Estimates of Benefits, Costs or Transfers, October 1, 2020 - September 30, 2021</t>
  </si>
  <si>
    <t>Table 1-7(a): Reported Rules Implementing or Adjusting Federal Budgetary Programs or Federal Revenue Collections, October 1, 2020 - September 30, 2021 (millions of 2001 or 2022 dollars)</t>
  </si>
  <si>
    <t>Table 1-7(b): Reported Rules with Non-Budgetary Transfers, October 1, 2020 - September 30, 2021 (millions of 2001 or 2022 dollars)</t>
  </si>
  <si>
    <t>Table 1-10: Reported Rules Issued by Historically Independent Regulatory Agencies, October 1, 2020 - September 30, 2021</t>
  </si>
  <si>
    <t>Table 1-6(a):  Reported Rules with Estimates of Both Annual Benefits and Costs, October 1, 2020 - September 30, 2021 (millions of 2001 or 2022 dollars)</t>
  </si>
  <si>
    <t>Table 1-6(b):  Reported Rules with Estimates of Annual Costs, October 1, 2020 - September 30, 2021 (millions of 2001 or 2022 dollars)</t>
  </si>
  <si>
    <t>Table 1-6(c):  Reported Rules with Estimates of Annual Benefits, October 1, 2020 - September 30, 2021 (millions of 2001 or 2022 dollars)</t>
  </si>
  <si>
    <t>Summary of Agency Estimates for Reported Final Rules, October 1, 2020 - September 30, 2021, as of Date OMB Concluded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</si>
</sst>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24"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8"/>
      <color indexed="8"/>
      <name val="Calibri"/>
      <family val="2"/>
      <scheme val="minor"/>
    </font>
    <font>
      <b/>
      <sz val="11"/>
      <color indexed="8"/>
      <name val="Calibri"/>
      <family val="2"/>
      <scheme val="minor"/>
    </font>
    <font>
      <sz val="11"/>
      <color indexed="8"/>
      <name val="Calibri"/>
      <family val="2"/>
      <scheme val="minor"/>
    </font>
    <font>
      <sz val="10"/>
      <color indexed="8"/>
      <name val="Arial"/>
      <family val="2"/>
    </font>
    <font>
      <sz val="11"/>
      <name val="Calibri"/>
      <family val="2"/>
      <scheme val="minor"/>
    </font>
    <font>
      <sz val="10"/>
      <color theme="0" tint="-0.499984740745262"/>
      <name val="Arial"/>
      <family val="2"/>
    </font>
    <font>
      <sz val="11"/>
      <color theme="0" tint="-0.499984740745262"/>
      <name val="Calibri"/>
      <family val="2"/>
      <scheme val="minor"/>
    </font>
    <font>
      <u/>
      <sz val="11"/>
      <color indexed="8"/>
      <name val="Calibri"/>
      <family val="2"/>
      <scheme val="minor"/>
    </font>
    <font>
      <sz val="11"/>
      <color theme="0" tint="-0.34998626667073579"/>
      <name val="Calibri"/>
      <family val="2"/>
      <scheme val="minor"/>
    </font>
    <font>
      <b/>
      <sz val="11"/>
      <color theme="0" tint="-0.34998626667073579"/>
      <name val="Calibri"/>
      <family val="2"/>
      <scheme val="minor"/>
    </font>
    <font>
      <sz val="10"/>
      <color theme="0" tint="-0.34998626667073579"/>
      <name val="Arial"/>
      <family val="2"/>
    </font>
    <font>
      <sz val="10"/>
      <color theme="1"/>
      <name val="Arial"/>
      <family val="2"/>
    </font>
    <font>
      <b/>
      <sz val="10"/>
      <color indexed="8"/>
      <name val="Arial"/>
      <family val="2"/>
    </font>
    <font>
      <sz val="8"/>
      <color theme="0" tint="-0.34998626667073579"/>
      <name val="Calibri"/>
      <family val="2"/>
      <scheme val="minor"/>
    </font>
    <font>
      <b/>
      <sz val="8"/>
      <color theme="1"/>
      <name val="Calibri"/>
      <family val="2"/>
      <scheme val="minor"/>
    </font>
    <font>
      <b/>
      <sz val="11"/>
      <color theme="1"/>
      <name val="Calibri"/>
      <family val="2"/>
      <scheme val="minor"/>
    </font>
    <font>
      <sz val="8"/>
      <color theme="1"/>
      <name val="Calibri"/>
      <family val="2"/>
      <scheme val="minor"/>
    </font>
    <font>
      <sz val="8"/>
      <color theme="1"/>
      <name val="Arial"/>
      <family val="2"/>
    </font>
    <font>
      <sz val="11"/>
      <color theme="0"/>
      <name val="Calibri"/>
      <family val="2"/>
      <scheme val="minor"/>
    </font>
    <font>
      <sz val="8"/>
      <color theme="0"/>
      <name val="Calibri"/>
      <family val="2"/>
      <scheme val="minor"/>
    </font>
  </fonts>
  <fills count="5">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7" fillId="0" borderId="0" applyFont="0" applyFill="0" applyBorder="0" applyAlignment="0" applyProtection="0"/>
    <xf numFmtId="0" fontId="6" fillId="0" borderId="0"/>
  </cellStyleXfs>
  <cellXfs count="96">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xf numFmtId="0" fontId="6" fillId="0" borderId="0" xfId="0" applyFont="1"/>
    <xf numFmtId="0" fontId="4" fillId="0" borderId="0" xfId="0" applyFont="1" applyFill="1" applyAlignment="1">
      <alignment vertical="center"/>
    </xf>
    <xf numFmtId="0" fontId="0" fillId="0" borderId="0" xfId="0" applyFill="1" applyAlignment="1">
      <alignment vertical="center"/>
    </xf>
    <xf numFmtId="0" fontId="6" fillId="0" borderId="1" xfId="0" applyFont="1" applyBorder="1"/>
    <xf numFmtId="0" fontId="8" fillId="0" borderId="1" xfId="2" applyFont="1" applyBorder="1" applyAlignment="1">
      <alignment horizontal="center" wrapText="1"/>
    </xf>
    <xf numFmtId="0" fontId="6" fillId="0" borderId="1" xfId="0" applyFont="1" applyBorder="1" applyAlignment="1">
      <alignment horizontal="center" vertical="center" wrapText="1"/>
    </xf>
    <xf numFmtId="0" fontId="9" fillId="0" borderId="0" xfId="0" applyFont="1"/>
    <xf numFmtId="0" fontId="6" fillId="0" borderId="0" xfId="2"/>
    <xf numFmtId="0" fontId="10" fillId="0" borderId="0" xfId="2" applyFont="1"/>
    <xf numFmtId="0" fontId="5" fillId="0" borderId="0" xfId="2" applyFont="1"/>
    <xf numFmtId="0" fontId="11" fillId="0" borderId="0" xfId="0" applyFont="1"/>
    <xf numFmtId="0" fontId="6" fillId="0" borderId="0" xfId="0" applyFont="1" applyAlignment="1">
      <alignment horizontal="center" vertical="top"/>
    </xf>
    <xf numFmtId="0" fontId="0" fillId="0" borderId="0" xfId="0" applyAlignment="1">
      <alignment horizontal="center"/>
    </xf>
    <xf numFmtId="0" fontId="4" fillId="0" borderId="0" xfId="0" applyFont="1" applyAlignment="1">
      <alignment horizontal="left" vertical="center"/>
    </xf>
    <xf numFmtId="0" fontId="5" fillId="0" borderId="1" xfId="0" applyFont="1" applyBorder="1" applyAlignment="1">
      <alignment horizontal="center" vertical="center"/>
    </xf>
    <xf numFmtId="0" fontId="13" fillId="0" borderId="0" xfId="0" applyFont="1"/>
    <xf numFmtId="0" fontId="6" fillId="0" borderId="1" xfId="0" applyFont="1" applyBorder="1" applyAlignment="1">
      <alignment horizontal="center"/>
    </xf>
    <xf numFmtId="0" fontId="15" fillId="0" borderId="0" xfId="0" applyFont="1"/>
    <xf numFmtId="0" fontId="6" fillId="0" borderId="0" xfId="0" applyFont="1" applyAlignment="1">
      <alignment horizontal="left"/>
    </xf>
    <xf numFmtId="0" fontId="0" fillId="0" borderId="0" xfId="0" applyAlignment="1">
      <alignment horizontal="left"/>
    </xf>
    <xf numFmtId="0" fontId="16" fillId="0" borderId="0" xfId="0" applyFont="1"/>
    <xf numFmtId="0" fontId="6" fillId="0" borderId="0" xfId="0" applyFont="1" applyAlignment="1">
      <alignment horizontal="center"/>
    </xf>
    <xf numFmtId="0" fontId="6" fillId="0" borderId="0" xfId="0" applyFont="1" applyAlignment="1">
      <alignment wrapText="1"/>
    </xf>
    <xf numFmtId="0" fontId="5" fillId="0" borderId="1" xfId="0" applyFont="1" applyBorder="1" applyAlignment="1">
      <alignment horizontal="center" vertical="center" wrapText="1"/>
    </xf>
    <xf numFmtId="0" fontId="0" fillId="0" borderId="0" xfId="0" applyAlignment="1">
      <alignment wrapText="1"/>
    </xf>
    <xf numFmtId="165" fontId="12" fillId="0" borderId="0" xfId="0" applyNumberFormat="1"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center" vertical="center" wrapText="1"/>
    </xf>
    <xf numFmtId="0" fontId="18" fillId="0" borderId="0" xfId="0" applyFont="1" applyAlignment="1">
      <alignment vertical="center"/>
    </xf>
    <xf numFmtId="165" fontId="3" fillId="0" borderId="0" xfId="0" applyNumberFormat="1" applyFont="1" applyAlignment="1">
      <alignment horizontal="center" vertical="center"/>
    </xf>
    <xf numFmtId="0" fontId="19" fillId="0" borderId="0" xfId="0" applyFont="1" applyAlignment="1">
      <alignment horizontal="left"/>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ill="1"/>
    <xf numFmtId="0" fontId="2" fillId="0" borderId="1" xfId="0" applyFont="1" applyBorder="1"/>
    <xf numFmtId="1" fontId="2" fillId="0" borderId="1" xfId="0" applyNumberFormat="1" applyFont="1" applyBorder="1" applyAlignment="1">
      <alignment horizontal="center"/>
    </xf>
    <xf numFmtId="0" fontId="2" fillId="0" borderId="0" xfId="0" applyFont="1"/>
    <xf numFmtId="0" fontId="2" fillId="0" borderId="1" xfId="0" applyFont="1" applyBorder="1" applyAlignment="1">
      <alignment horizontal="center" vertical="center" wrapText="1"/>
    </xf>
    <xf numFmtId="0" fontId="20" fillId="2" borderId="0" xfId="0" applyFont="1" applyFill="1" applyAlignment="1">
      <alignment vertical="center"/>
    </xf>
    <xf numFmtId="0" fontId="20" fillId="2" borderId="0" xfId="0" applyFont="1" applyFill="1" applyAlignment="1">
      <alignment vertical="center" wrapText="1"/>
    </xf>
    <xf numFmtId="0" fontId="20" fillId="4" borderId="0" xfId="0" applyFont="1" applyFill="1" applyAlignment="1">
      <alignment horizontal="left" vertical="center"/>
    </xf>
    <xf numFmtId="0" fontId="20" fillId="4" borderId="0" xfId="0" applyFont="1" applyFill="1" applyAlignment="1">
      <alignment horizontal="center" vertical="center" wrapText="1"/>
    </xf>
    <xf numFmtId="0" fontId="21" fillId="0" borderId="0" xfId="0" applyFont="1" applyAlignment="1">
      <alignment vertical="center"/>
    </xf>
    <xf numFmtId="0" fontId="20" fillId="3" borderId="0" xfId="0" applyFont="1" applyFill="1" applyAlignment="1">
      <alignment horizontal="center" vertical="center" wrapText="1"/>
    </xf>
    <xf numFmtId="0" fontId="19" fillId="0" borderId="0" xfId="0" applyFont="1"/>
    <xf numFmtId="0" fontId="2" fillId="0" borderId="1" xfId="0" applyFont="1" applyBorder="1" applyAlignment="1">
      <alignment vertical="center"/>
    </xf>
    <xf numFmtId="1" fontId="2" fillId="0" borderId="1" xfId="0" applyNumberFormat="1" applyFont="1" applyBorder="1" applyAlignment="1">
      <alignment horizontal="center" vertical="center"/>
    </xf>
    <xf numFmtId="0" fontId="12" fillId="0" borderId="0" xfId="0" applyFont="1"/>
    <xf numFmtId="164" fontId="22" fillId="0" borderId="0" xfId="1" applyNumberFormat="1" applyFont="1" applyBorder="1" applyAlignment="1">
      <alignment horizontal="center"/>
    </xf>
    <xf numFmtId="0" fontId="1" fillId="0" borderId="1" xfId="0" applyFont="1" applyBorder="1" applyAlignment="1">
      <alignment vertical="center" wrapText="1"/>
    </xf>
    <xf numFmtId="0" fontId="1" fillId="0" borderId="1" xfId="2" applyFont="1" applyBorder="1" applyAlignment="1">
      <alignment horizontal="center"/>
    </xf>
    <xf numFmtId="164"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19" fillId="0" borderId="1" xfId="2" applyFont="1" applyBorder="1"/>
    <xf numFmtId="1" fontId="19" fillId="0" borderId="1" xfId="2" applyNumberFormat="1" applyFont="1" applyBorder="1" applyAlignment="1">
      <alignment horizontal="center"/>
    </xf>
    <xf numFmtId="164" fontId="19" fillId="0" borderId="1" xfId="1" applyNumberFormat="1" applyFont="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3" fillId="0" borderId="0" xfId="0" applyFont="1" applyAlignment="1">
      <alignment vertical="center"/>
    </xf>
    <xf numFmtId="0" fontId="4" fillId="0" borderId="0" xfId="0" applyFont="1"/>
    <xf numFmtId="0" fontId="4" fillId="0" borderId="0" xfId="0" applyFont="1" applyFill="1"/>
    <xf numFmtId="0" fontId="4" fillId="0" borderId="0" xfId="2" applyFont="1" applyFill="1"/>
    <xf numFmtId="0" fontId="4" fillId="0" borderId="0" xfId="0" applyFont="1" applyFill="1" applyAlignment="1">
      <alignment horizontal="left" vertical="center"/>
    </xf>
    <xf numFmtId="0" fontId="4" fillId="0" borderId="0" xfId="0" applyFont="1" applyFill="1" applyAlignment="1">
      <alignment horizontal="center" wrapText="1"/>
    </xf>
    <xf numFmtId="0" fontId="4" fillId="0" borderId="0" xfId="0" applyFont="1" applyAlignment="1">
      <alignment horizontal="center" vertical="center"/>
    </xf>
    <xf numFmtId="3" fontId="4" fillId="0" borderId="0" xfId="0" applyNumberFormat="1" applyFont="1"/>
    <xf numFmtId="3" fontId="4" fillId="0" borderId="0" xfId="0" applyNumberFormat="1" applyFont="1" applyFill="1"/>
    <xf numFmtId="0" fontId="4" fillId="0" borderId="0" xfId="0" applyNumberFormat="1" applyFont="1"/>
    <xf numFmtId="0" fontId="4" fillId="0" borderId="0" xfId="0" applyNumberFormat="1" applyFont="1" applyFill="1"/>
    <xf numFmtId="0" fontId="4" fillId="0" borderId="0" xfId="0" applyFont="1" applyFill="1" applyAlignment="1">
      <alignment horizontal="left" vertical="center" wrapText="1"/>
    </xf>
    <xf numFmtId="0" fontId="17" fillId="0" borderId="0" xfId="0" applyFont="1" applyFill="1" applyAlignment="1">
      <alignment horizontal="left" vertical="center" wrapText="1"/>
    </xf>
    <xf numFmtId="0" fontId="6" fillId="0" borderId="0" xfId="0" applyFont="1" applyFill="1"/>
    <xf numFmtId="0" fontId="23" fillId="0" borderId="0" xfId="0" applyFont="1" applyFill="1"/>
    <xf numFmtId="0" fontId="23" fillId="0" borderId="0" xfId="0" applyNumberFormat="1" applyFont="1" applyFill="1"/>
    <xf numFmtId="0" fontId="23" fillId="0" borderId="0" xfId="0" applyFont="1"/>
    <xf numFmtId="0" fontId="23" fillId="0" borderId="0" xfId="0" applyNumberFormat="1" applyFont="1"/>
    <xf numFmtId="3" fontId="23" fillId="0" borderId="0" xfId="0" applyNumberFormat="1" applyFont="1"/>
    <xf numFmtId="3" fontId="23" fillId="0" borderId="0" xfId="0" applyNumberFormat="1" applyFont="1" applyFill="1"/>
    <xf numFmtId="0" fontId="6" fillId="0" borderId="1" xfId="0" applyFont="1" applyBorder="1" applyAlignment="1">
      <alignment wrapText="1"/>
    </xf>
    <xf numFmtId="0" fontId="8" fillId="0" borderId="1" xfId="2" applyFont="1" applyBorder="1" applyAlignment="1">
      <alignment horizontal="center"/>
    </xf>
    <xf numFmtId="1" fontId="8" fillId="0" borderId="1" xfId="2" applyNumberFormat="1" applyFont="1" applyBorder="1" applyAlignment="1">
      <alignment horizontal="center"/>
    </xf>
    <xf numFmtId="164" fontId="6" fillId="0" borderId="1" xfId="2" applyNumberFormat="1" applyBorder="1" applyAlignment="1">
      <alignment horizontal="center"/>
    </xf>
    <xf numFmtId="0" fontId="2" fillId="0" borderId="1" xfId="0" applyFont="1" applyBorder="1" applyAlignment="1">
      <alignment horizontal="center"/>
    </xf>
    <xf numFmtId="0" fontId="2" fillId="0" borderId="1" xfId="2" applyFont="1" applyBorder="1" applyAlignment="1">
      <alignment horizontal="center"/>
    </xf>
    <xf numFmtId="0" fontId="2" fillId="0" borderId="2" xfId="2" applyFont="1" applyBorder="1" applyAlignment="1">
      <alignment horizontal="center"/>
    </xf>
    <xf numFmtId="164" fontId="2" fillId="0" borderId="2" xfId="2" applyNumberFormat="1" applyFont="1" applyBorder="1" applyAlignment="1">
      <alignment horizontal="center"/>
    </xf>
    <xf numFmtId="0" fontId="8" fillId="0" borderId="2" xfId="2" applyFont="1" applyBorder="1" applyAlignment="1">
      <alignment horizontal="center"/>
    </xf>
    <xf numFmtId="164" fontId="6" fillId="0" borderId="2" xfId="2" applyNumberFormat="1" applyBorder="1" applyAlignment="1">
      <alignment horizontal="center"/>
    </xf>
  </cellXfs>
  <cellStyles count="3">
    <cellStyle name="Currency"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mb.gov/Users/fitzpatrick_me/AppData/Local/Microsoft/Windows/INetCache/Content.Outlook/VJ0DNKBO/Draft%202019%20Benefit-Cost%20Report%201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Contents"/>
      <sheetName val="Table 1-5"/>
      <sheetName val="Table1-6(a)"/>
      <sheetName val="Table1-6(b)"/>
      <sheetName val="Table1-6(c)"/>
      <sheetName val="Table1-6(d)"/>
      <sheetName val="Table1-7(a)"/>
      <sheetName val="Table A-1"/>
      <sheetName val="Inflation"/>
      <sheetName val="Traditionally_Independent_10yr"/>
    </sheetNames>
    <sheetDataSet>
      <sheetData sheetId="0"/>
      <sheetData sheetId="1"/>
      <sheetData sheetId="2"/>
      <sheetData sheetId="3"/>
      <sheetData sheetId="4"/>
      <sheetData sheetId="5"/>
      <sheetData sheetId="6"/>
      <sheetData sheetId="7">
        <row r="3">
          <cell r="A3" t="str">
            <v>Agency</v>
          </cell>
          <cell r="B3" t="str">
            <v>Subagency</v>
          </cell>
          <cell r="C3" t="str">
            <v>RIN</v>
          </cell>
          <cell r="D3" t="str">
            <v>Title</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B9" sqref="B9"/>
    </sheetView>
  </sheetViews>
  <sheetFormatPr defaultRowHeight="12.75" x14ac:dyDescent="0.2"/>
  <cols>
    <col min="1" max="1" width="16" customWidth="1"/>
  </cols>
  <sheetData>
    <row r="1" spans="1:2" ht="15" x14ac:dyDescent="0.25">
      <c r="A1" s="6" t="s">
        <v>186</v>
      </c>
      <c r="B1" s="6"/>
    </row>
    <row r="2" spans="1:2" ht="15" x14ac:dyDescent="0.25">
      <c r="A2" s="21"/>
      <c r="B2" s="6"/>
    </row>
    <row r="3" spans="1:2" ht="15" x14ac:dyDescent="0.25">
      <c r="A3" s="16" t="s">
        <v>77</v>
      </c>
      <c r="B3" s="16" t="s">
        <v>78</v>
      </c>
    </row>
    <row r="4" spans="1:2" ht="15" x14ac:dyDescent="0.25">
      <c r="A4" s="6" t="s">
        <v>79</v>
      </c>
      <c r="B4" s="79" t="s">
        <v>648</v>
      </c>
    </row>
    <row r="5" spans="1:2" ht="15" x14ac:dyDescent="0.25">
      <c r="A5" s="6" t="s">
        <v>80</v>
      </c>
      <c r="B5" s="79" t="s">
        <v>649</v>
      </c>
    </row>
    <row r="6" spans="1:2" ht="15" x14ac:dyDescent="0.25">
      <c r="A6" s="6" t="s">
        <v>81</v>
      </c>
      <c r="B6" s="79" t="s">
        <v>650</v>
      </c>
    </row>
    <row r="7" spans="1:2" ht="15" x14ac:dyDescent="0.25">
      <c r="A7" s="6" t="s">
        <v>82</v>
      </c>
      <c r="B7" s="79" t="s">
        <v>651</v>
      </c>
    </row>
    <row r="8" spans="1:2" ht="15" x14ac:dyDescent="0.25">
      <c r="A8" s="6" t="s">
        <v>83</v>
      </c>
      <c r="B8" s="79" t="s">
        <v>652</v>
      </c>
    </row>
    <row r="9" spans="1:2" ht="15" x14ac:dyDescent="0.25">
      <c r="A9" s="6" t="s">
        <v>84</v>
      </c>
      <c r="B9" s="79" t="s">
        <v>653</v>
      </c>
    </row>
    <row r="10" spans="1:2" ht="15" x14ac:dyDescent="0.25">
      <c r="A10" s="6" t="s">
        <v>88</v>
      </c>
      <c r="B10" s="79" t="s">
        <v>654</v>
      </c>
    </row>
    <row r="11" spans="1:2" ht="15" x14ac:dyDescent="0.25">
      <c r="A11" s="6" t="s">
        <v>127</v>
      </c>
      <c r="B11" s="79" t="s">
        <v>655</v>
      </c>
    </row>
    <row r="12" spans="1:2" ht="15" x14ac:dyDescent="0.25">
      <c r="A12" s="6" t="s">
        <v>85</v>
      </c>
      <c r="B12" s="6" t="s">
        <v>659</v>
      </c>
    </row>
    <row r="13" spans="1:2" ht="15" x14ac:dyDescent="0.25">
      <c r="A13" s="6" t="s">
        <v>86</v>
      </c>
      <c r="B13" s="6" t="s">
        <v>87</v>
      </c>
    </row>
    <row r="14" spans="1:2" ht="15" x14ac:dyDescent="0.25">
      <c r="A14" s="6"/>
      <c r="B14" s="6"/>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99"/>
  <sheetViews>
    <sheetView zoomScale="80" zoomScaleNormal="80" workbookViewId="0">
      <pane xSplit="4" ySplit="3" topLeftCell="E4" activePane="bottomRight" state="frozen"/>
      <selection pane="topRight" activeCell="E1" sqref="E1"/>
      <selection pane="bottomLeft" activeCell="A4" sqref="A4"/>
      <selection pane="bottomRight" activeCell="A46" sqref="A46"/>
    </sheetView>
  </sheetViews>
  <sheetFormatPr defaultColWidth="9.140625" defaultRowHeight="12.75" x14ac:dyDescent="0.2"/>
  <cols>
    <col min="1" max="1" width="8.5703125" style="1" customWidth="1"/>
    <col min="2" max="2" width="9.42578125" style="1" customWidth="1"/>
    <col min="3" max="3" width="11.42578125" style="1" customWidth="1"/>
    <col min="4" max="4" width="40" style="3" customWidth="1"/>
    <col min="5" max="5" width="40" style="19" customWidth="1"/>
    <col min="6" max="6" width="13.5703125" style="4" customWidth="1"/>
    <col min="7" max="7" width="54.42578125" style="77" customWidth="1"/>
    <col min="8" max="8" width="27.42578125" style="1" customWidth="1"/>
    <col min="9" max="9" width="24.5703125" style="1" bestFit="1" customWidth="1"/>
    <col min="10" max="10" width="25" style="1" bestFit="1" customWidth="1"/>
    <col min="11" max="11" width="21.5703125" style="1" bestFit="1" customWidth="1"/>
    <col min="12" max="12" width="27.42578125" style="1" bestFit="1" customWidth="1"/>
    <col min="13" max="13" width="24.5703125" style="1" bestFit="1" customWidth="1"/>
    <col min="14" max="14" width="25" style="1" bestFit="1" customWidth="1"/>
    <col min="15" max="15" width="21.5703125" style="1" bestFit="1" customWidth="1"/>
    <col min="16" max="16" width="25.5703125" style="1" bestFit="1" customWidth="1"/>
    <col min="17" max="17" width="22.5703125" style="1" bestFit="1" customWidth="1"/>
    <col min="18" max="18" width="23" style="1" bestFit="1" customWidth="1"/>
    <col min="19" max="19" width="19.85546875" style="1" bestFit="1" customWidth="1"/>
    <col min="20" max="20" width="25.5703125" style="1" bestFit="1" customWidth="1"/>
    <col min="21" max="21" width="22.5703125" style="1" bestFit="1" customWidth="1"/>
    <col min="22" max="22" width="23" style="1" bestFit="1" customWidth="1"/>
    <col min="23" max="23" width="19.85546875" style="1" bestFit="1" customWidth="1"/>
    <col min="24" max="24" width="24.5703125" style="1" bestFit="1" customWidth="1"/>
    <col min="25" max="25" width="21.85546875" style="1" bestFit="1" customWidth="1"/>
    <col min="26" max="26" width="22.140625" style="1" bestFit="1" customWidth="1"/>
    <col min="27" max="27" width="18.85546875" style="1" bestFit="1" customWidth="1"/>
    <col min="28" max="28" width="24.5703125" style="1" bestFit="1" customWidth="1"/>
    <col min="29" max="29" width="21.85546875" style="1" bestFit="1" customWidth="1"/>
    <col min="30" max="30" width="22.140625" style="1" bestFit="1" customWidth="1"/>
    <col min="31" max="31" width="18.85546875" style="1" bestFit="1" customWidth="1"/>
    <col min="32" max="32" width="26.5703125" style="1" bestFit="1" customWidth="1"/>
    <col min="33" max="33" width="23.85546875" style="1" bestFit="1" customWidth="1"/>
    <col min="34" max="34" width="24.140625" style="1" bestFit="1" customWidth="1"/>
    <col min="35" max="35" width="20.85546875" style="1" bestFit="1" customWidth="1"/>
    <col min="36" max="36" width="26.5703125" style="1" bestFit="1" customWidth="1"/>
    <col min="37" max="37" width="23.85546875" style="1" bestFit="1" customWidth="1"/>
    <col min="38" max="38" width="24.140625" style="1" bestFit="1" customWidth="1"/>
    <col min="39" max="39" width="20.85546875" style="1" bestFit="1" customWidth="1"/>
    <col min="40" max="40" width="9.140625" style="1"/>
    <col min="41" max="72" width="9.140625" style="2"/>
    <col min="73" max="16384" width="9.140625" style="1"/>
  </cols>
  <sheetData>
    <row r="1" spans="1:72" x14ac:dyDescent="0.2">
      <c r="A1" s="36" t="s">
        <v>659</v>
      </c>
      <c r="B1" s="32"/>
      <c r="C1" s="32"/>
      <c r="D1" s="33"/>
      <c r="E1" s="34"/>
      <c r="F1" s="35"/>
      <c r="G1" s="78"/>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1:72" x14ac:dyDescent="0.2">
      <c r="A2" s="32"/>
      <c r="B2" s="32"/>
      <c r="C2" s="32"/>
      <c r="D2" s="33"/>
      <c r="E2" s="34"/>
      <c r="F2" s="35"/>
      <c r="G2" s="78"/>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1:72" s="50" customFormat="1" ht="33.75" x14ac:dyDescent="0.2">
      <c r="A3" s="46" t="s">
        <v>52</v>
      </c>
      <c r="B3" s="46" t="s">
        <v>13</v>
      </c>
      <c r="C3" s="46" t="s">
        <v>41</v>
      </c>
      <c r="D3" s="47" t="s">
        <v>37</v>
      </c>
      <c r="E3" s="48" t="s">
        <v>126</v>
      </c>
      <c r="F3" s="49" t="s">
        <v>125</v>
      </c>
      <c r="G3" s="51" t="s">
        <v>189</v>
      </c>
      <c r="H3" s="46" t="s">
        <v>29</v>
      </c>
      <c r="I3" s="46" t="s">
        <v>23</v>
      </c>
      <c r="J3" s="46" t="s">
        <v>4</v>
      </c>
      <c r="K3" s="46" t="s">
        <v>11</v>
      </c>
      <c r="L3" s="46" t="s">
        <v>21</v>
      </c>
      <c r="M3" s="46" t="s">
        <v>26</v>
      </c>
      <c r="N3" s="46" t="s">
        <v>1</v>
      </c>
      <c r="O3" s="46" t="s">
        <v>14</v>
      </c>
      <c r="P3" s="46" t="s">
        <v>5</v>
      </c>
      <c r="Q3" s="46" t="s">
        <v>25</v>
      </c>
      <c r="R3" s="46" t="s">
        <v>6</v>
      </c>
      <c r="S3" s="46" t="s">
        <v>39</v>
      </c>
      <c r="T3" s="46" t="s">
        <v>16</v>
      </c>
      <c r="U3" s="46" t="s">
        <v>22</v>
      </c>
      <c r="V3" s="46" t="s">
        <v>15</v>
      </c>
      <c r="W3" s="46" t="s">
        <v>34</v>
      </c>
      <c r="X3" s="46" t="s">
        <v>48</v>
      </c>
      <c r="Y3" s="46" t="s">
        <v>42</v>
      </c>
      <c r="Z3" s="46" t="s">
        <v>20</v>
      </c>
      <c r="AA3" s="46" t="s">
        <v>17</v>
      </c>
      <c r="AB3" s="46" t="s">
        <v>46</v>
      </c>
      <c r="AC3" s="46" t="s">
        <v>45</v>
      </c>
      <c r="AD3" s="46" t="s">
        <v>28</v>
      </c>
      <c r="AE3" s="46" t="s">
        <v>8</v>
      </c>
      <c r="AF3" s="46" t="s">
        <v>27</v>
      </c>
      <c r="AG3" s="46" t="s">
        <v>53</v>
      </c>
      <c r="AH3" s="46" t="s">
        <v>30</v>
      </c>
      <c r="AI3" s="46" t="s">
        <v>57</v>
      </c>
      <c r="AJ3" s="46" t="s">
        <v>18</v>
      </c>
      <c r="AK3" s="46" t="s">
        <v>51</v>
      </c>
      <c r="AL3" s="46" t="s">
        <v>33</v>
      </c>
      <c r="AM3" s="46" t="s">
        <v>50</v>
      </c>
      <c r="AO3" s="51" t="s">
        <v>92</v>
      </c>
      <c r="AP3" s="51" t="s">
        <v>93</v>
      </c>
      <c r="AQ3" s="51" t="s">
        <v>94</v>
      </c>
      <c r="AR3" s="51" t="s">
        <v>95</v>
      </c>
      <c r="AS3" s="51" t="s">
        <v>96</v>
      </c>
      <c r="AT3" s="51" t="s">
        <v>97</v>
      </c>
      <c r="AU3" s="51" t="s">
        <v>98</v>
      </c>
      <c r="AV3" s="51" t="s">
        <v>99</v>
      </c>
      <c r="AW3" s="51" t="s">
        <v>100</v>
      </c>
      <c r="AX3" s="51" t="s">
        <v>101</v>
      </c>
      <c r="AY3" s="51" t="s">
        <v>102</v>
      </c>
      <c r="AZ3" s="51" t="s">
        <v>103</v>
      </c>
      <c r="BA3" s="51" t="s">
        <v>104</v>
      </c>
      <c r="BB3" s="51" t="s">
        <v>105</v>
      </c>
      <c r="BC3" s="51" t="s">
        <v>106</v>
      </c>
      <c r="BD3" s="51" t="s">
        <v>107</v>
      </c>
      <c r="BE3" s="51" t="s">
        <v>108</v>
      </c>
      <c r="BF3" s="51" t="s">
        <v>109</v>
      </c>
      <c r="BG3" s="51" t="s">
        <v>110</v>
      </c>
      <c r="BH3" s="51" t="s">
        <v>111</v>
      </c>
      <c r="BI3" s="51" t="s">
        <v>112</v>
      </c>
      <c r="BJ3" s="51" t="s">
        <v>113</v>
      </c>
      <c r="BK3" s="51" t="s">
        <v>114</v>
      </c>
      <c r="BL3" s="51" t="s">
        <v>115</v>
      </c>
      <c r="BM3" s="51" t="s">
        <v>116</v>
      </c>
      <c r="BN3" s="51" t="s">
        <v>117</v>
      </c>
      <c r="BO3" s="51" t="s">
        <v>118</v>
      </c>
      <c r="BP3" s="51" t="s">
        <v>119</v>
      </c>
      <c r="BQ3" s="51" t="s">
        <v>120</v>
      </c>
      <c r="BR3" s="51" t="s">
        <v>121</v>
      </c>
      <c r="BS3" s="51" t="s">
        <v>122</v>
      </c>
      <c r="BT3" s="51" t="s">
        <v>123</v>
      </c>
    </row>
    <row r="4" spans="1:72" ht="20.45" customHeight="1" x14ac:dyDescent="0.2">
      <c r="A4" s="68" t="s">
        <v>165</v>
      </c>
      <c r="B4" s="68" t="s">
        <v>44</v>
      </c>
      <c r="C4" s="68" t="s">
        <v>166</v>
      </c>
      <c r="D4" s="68" t="s">
        <v>167</v>
      </c>
      <c r="E4" s="39" t="s">
        <v>375</v>
      </c>
      <c r="F4" s="40" t="s">
        <v>431</v>
      </c>
      <c r="G4" s="64" t="s">
        <v>187</v>
      </c>
      <c r="H4" s="68"/>
      <c r="I4" s="68"/>
      <c r="J4" s="68"/>
      <c r="K4" s="68"/>
      <c r="L4" s="68"/>
      <c r="M4" s="68"/>
      <c r="N4" s="68"/>
      <c r="O4" s="68"/>
      <c r="P4" s="74"/>
      <c r="Q4" s="68"/>
      <c r="R4" s="68"/>
      <c r="S4" s="68"/>
      <c r="T4" s="74"/>
      <c r="U4" s="68"/>
      <c r="V4" s="68"/>
      <c r="W4" s="68"/>
      <c r="X4" s="68">
        <v>2280</v>
      </c>
      <c r="Y4" s="68"/>
      <c r="Z4" s="68"/>
      <c r="AA4" s="76">
        <v>2021</v>
      </c>
      <c r="AB4" s="68">
        <v>2280</v>
      </c>
      <c r="AC4" s="68"/>
      <c r="AD4" s="68"/>
      <c r="AE4" s="76">
        <v>2021</v>
      </c>
      <c r="AF4" s="68"/>
      <c r="AG4" s="68"/>
      <c r="AH4" s="68"/>
      <c r="AI4" s="68"/>
      <c r="AJ4" s="68"/>
      <c r="AK4" s="68"/>
      <c r="AL4" s="68"/>
      <c r="AM4" s="68"/>
      <c r="AO4" s="2" t="str">
        <f>IF(K4="","",VLOOKUP(K4,Inflation!$A$2:'Inflation'!$B$25,2))</f>
        <v/>
      </c>
      <c r="AP4" s="2" t="str">
        <f>IF(H4="","",H4*(Inflation!$B$2/AO4))</f>
        <v/>
      </c>
      <c r="AQ4" s="2" t="str">
        <f>IF(I4="","",I4*(Inflation!$B$2/AO4))</f>
        <v/>
      </c>
      <c r="AR4" s="2" t="str">
        <f>IF(J4="","",J4*(Inflation!$B$2/AO4))</f>
        <v/>
      </c>
      <c r="AS4" s="2" t="str">
        <f>IF(O4="","",VLOOKUP(O4,Inflation!$A$2:'Inflation'!$B$25,2))</f>
        <v/>
      </c>
      <c r="AT4" s="2" t="str">
        <f>IF(L4="","",L4*(Inflation!$B$2/AS4))</f>
        <v/>
      </c>
      <c r="AU4" s="2" t="str">
        <f>IF(M4="","",M4*(Inflation!$B$2/AS4))</f>
        <v/>
      </c>
      <c r="AV4" s="2" t="str">
        <f>IF(N4="","",N4*(Inflation!$B$2/AS4))</f>
        <v/>
      </c>
      <c r="AW4" s="2" t="str">
        <f>IF(S4="","",VLOOKUP(S4,Inflation!$A$2:'Inflation'!$B$25,2))</f>
        <v/>
      </c>
      <c r="AX4" s="2" t="str">
        <f>IF(P4="","",P4*(Inflation!$B$2/AW4))</f>
        <v/>
      </c>
      <c r="AY4" s="2" t="str">
        <f>IF(Q4="","",Q4*(Inflation!$B$2/AW4))</f>
        <v/>
      </c>
      <c r="AZ4" s="2" t="str">
        <f>IF(R4="","",R4*(Inflation!$B$2/AW4))</f>
        <v/>
      </c>
      <c r="BA4" s="2" t="str">
        <f>IF(W4="","",VLOOKUP(W4,Inflation!$A$2:'Inflation'!$B$25,2))</f>
        <v/>
      </c>
      <c r="BB4" s="2" t="str">
        <f>IF(T4="","",T4*(Inflation!$B$2/BA4))</f>
        <v/>
      </c>
      <c r="BC4" s="2" t="str">
        <f>IF(U4="","",U4*(Inflation!$B$2/BA4))</f>
        <v/>
      </c>
      <c r="BD4" s="2" t="str">
        <f>IF(V4="","",V4*(Inflation!$B$2/BA4))</f>
        <v/>
      </c>
      <c r="BE4" s="2">
        <f>IF(AA4="","",VLOOKUP(AA4,Inflation!$A$2:'Inflation'!$B$25,2))</f>
        <v>118.895</v>
      </c>
      <c r="BF4" s="2">
        <f>IF(X4="","",X4*(Inflation!$B$2/BE4))</f>
        <v>1529.9654316834183</v>
      </c>
      <c r="BG4" s="2" t="str">
        <f>IF(Y4="","",Y4*(Inflation!$B$2/BE4))</f>
        <v/>
      </c>
      <c r="BH4" s="2" t="str">
        <f>IF(Z4="","",Z4*(Inflation!$B$2/BE4))</f>
        <v/>
      </c>
      <c r="BI4" s="2">
        <f>IF(AE4="","",VLOOKUP(AE4,Inflation!$A$2:'Inflation'!$B$25,2))</f>
        <v>118.895</v>
      </c>
      <c r="BJ4" s="2">
        <f>IF(AB4="","",AB4*(Inflation!$B$2/BI4))</f>
        <v>1529.9654316834183</v>
      </c>
      <c r="BK4" s="2" t="str">
        <f>IF(AC4="","",AC4*(Inflation!$B$2/BI4))</f>
        <v/>
      </c>
      <c r="BL4" s="2" t="str">
        <f>IF(AD4="","",AD4*(Inflation!$B$2/BI4))</f>
        <v/>
      </c>
      <c r="BM4" s="2" t="str">
        <f>IF(AI4="","",VLOOKUP(AI4,Inflation!$A$2:'Inflation'!$B$25,2))</f>
        <v/>
      </c>
      <c r="BN4" s="2" t="str">
        <f>IF(AF4="","",AF4*(Inflation!$B$2/BM4))</f>
        <v/>
      </c>
      <c r="BO4" s="2" t="str">
        <f>IF(AG4="","",AG4*(Inflation!$B$2/BM4))</f>
        <v/>
      </c>
      <c r="BP4" s="2" t="str">
        <f>IF(AH4="","",AH4*(Inflation!$B$2/BM4))</f>
        <v/>
      </c>
      <c r="BQ4" s="2" t="str">
        <f>IF(AM4="","",VLOOKUP(AM4,Inflation!$A$2:'Inflation'!$B$25,2))</f>
        <v/>
      </c>
      <c r="BR4" s="2" t="str">
        <f>IF(AJ4="","",AJ4*(Inflation!$B$2/BQ4))</f>
        <v/>
      </c>
      <c r="BS4" s="2" t="str">
        <f>IF(AK4="","",AK4*(Inflation!$B$2/BQ4))</f>
        <v/>
      </c>
      <c r="BT4" s="2" t="str">
        <f>IF(AL4="","",AL4*(Inflation!$B$2/BQ4))</f>
        <v/>
      </c>
    </row>
    <row r="5" spans="1:72" ht="24.6" customHeight="1" x14ac:dyDescent="0.2">
      <c r="A5" s="68" t="s">
        <v>324</v>
      </c>
      <c r="B5" s="68" t="s">
        <v>44</v>
      </c>
      <c r="C5" s="68" t="s">
        <v>166</v>
      </c>
      <c r="D5" s="68" t="s">
        <v>325</v>
      </c>
      <c r="E5" s="39" t="s">
        <v>393</v>
      </c>
      <c r="F5" s="40" t="s">
        <v>467</v>
      </c>
      <c r="G5" s="65" t="s">
        <v>490</v>
      </c>
      <c r="H5" s="68"/>
      <c r="I5" s="68"/>
      <c r="J5" s="68"/>
      <c r="K5" s="68"/>
      <c r="L5" s="68"/>
      <c r="M5" s="68"/>
      <c r="N5" s="68"/>
      <c r="O5" s="68"/>
      <c r="P5" s="68"/>
      <c r="Q5" s="68"/>
      <c r="R5" s="68"/>
      <c r="S5" s="68"/>
      <c r="T5" s="68"/>
      <c r="U5" s="68"/>
      <c r="V5" s="68"/>
      <c r="W5" s="68"/>
      <c r="X5" s="68">
        <v>1000</v>
      </c>
      <c r="Y5" s="68"/>
      <c r="Z5" s="68"/>
      <c r="AA5" s="76">
        <v>2021</v>
      </c>
      <c r="AB5" s="68">
        <v>1000</v>
      </c>
      <c r="AC5" s="68"/>
      <c r="AD5" s="68"/>
      <c r="AE5" s="76">
        <v>2021</v>
      </c>
      <c r="AF5" s="68"/>
      <c r="AG5" s="68"/>
      <c r="AH5" s="68"/>
      <c r="AI5" s="68"/>
      <c r="AJ5" s="68"/>
      <c r="AK5" s="68"/>
      <c r="AL5" s="68"/>
      <c r="AM5" s="68"/>
      <c r="AO5" s="2" t="str">
        <f>IF(K5="","",VLOOKUP(K5,Inflation!$A$2:'Inflation'!$B$25,2))</f>
        <v/>
      </c>
      <c r="AP5" s="2" t="str">
        <f>IF(H5="","",H5*(Inflation!$B$2/AO5))</f>
        <v/>
      </c>
      <c r="AQ5" s="2" t="str">
        <f>IF(I5="","",I5*(Inflation!$B$2/AO5))</f>
        <v/>
      </c>
      <c r="AR5" s="2" t="str">
        <f>IF(J5="","",J5*(Inflation!$B$2/AO5))</f>
        <v/>
      </c>
      <c r="AS5" s="2" t="str">
        <f>IF(O5="","",VLOOKUP(O5,Inflation!$A$2:'Inflation'!$B$25,2))</f>
        <v/>
      </c>
      <c r="AT5" s="2" t="str">
        <f>IF(L5="","",L5*(Inflation!$B$2/AS5))</f>
        <v/>
      </c>
      <c r="AU5" s="2" t="str">
        <f>IF(M5="","",M5*(Inflation!$B$2/AS5))</f>
        <v/>
      </c>
      <c r="AV5" s="2" t="str">
        <f>IF(N5="","",N5*(Inflation!$B$2/AS5))</f>
        <v/>
      </c>
      <c r="AW5" s="2" t="str">
        <f>IF(S5="","",VLOOKUP(S5,Inflation!$A$2:'Inflation'!$B$25,2))</f>
        <v/>
      </c>
      <c r="AX5" s="2" t="str">
        <f>IF(P5="","",P5*(Inflation!$B$2/AW5))</f>
        <v/>
      </c>
      <c r="AY5" s="2" t="str">
        <f>IF(Q5="","",Q5*(Inflation!$B$2/AW5))</f>
        <v/>
      </c>
      <c r="AZ5" s="2" t="str">
        <f>IF(R5="","",R5*(Inflation!$B$2/AW5))</f>
        <v/>
      </c>
      <c r="BA5" s="2" t="str">
        <f>IF(W5="","",VLOOKUP(W5,Inflation!$A$2:'Inflation'!$B$25,2))</f>
        <v/>
      </c>
      <c r="BB5" s="2" t="str">
        <f>IF(T5="","",T5*(Inflation!$B$2/BA5))</f>
        <v/>
      </c>
      <c r="BC5" s="2" t="str">
        <f>IF(U5="","",U5*(Inflation!$B$2/BA5))</f>
        <v/>
      </c>
      <c r="BD5" s="2" t="str">
        <f>IF(V5="","",V5*(Inflation!$B$2/BA5))</f>
        <v/>
      </c>
      <c r="BE5" s="2">
        <f>IF(AA5="","",VLOOKUP(AA5,Inflation!$A$2:'Inflation'!$B$25,2))</f>
        <v>118.895</v>
      </c>
      <c r="BF5" s="2">
        <f>IF(X5="","",X5*(Inflation!$B$2/BE5))</f>
        <v>671.03747003658702</v>
      </c>
      <c r="BG5" s="2" t="str">
        <f>IF(Y5="","",Y5*(Inflation!$B$2/BE5))</f>
        <v/>
      </c>
      <c r="BH5" s="2" t="str">
        <f>IF(Z5="","",Z5*(Inflation!$B$2/BE5))</f>
        <v/>
      </c>
      <c r="BI5" s="2">
        <f>IF(AE5="","",VLOOKUP(AE5,Inflation!$A$2:'Inflation'!$B$25,2))</f>
        <v>118.895</v>
      </c>
      <c r="BJ5" s="2">
        <f>IF(AB5="","",AB5*(Inflation!$B$2/BI5))</f>
        <v>671.03747003658702</v>
      </c>
      <c r="BK5" s="2" t="str">
        <f>IF(AC5="","",AC5*(Inflation!$B$2/BI5))</f>
        <v/>
      </c>
      <c r="BL5" s="2" t="str">
        <f>IF(AD5="","",AD5*(Inflation!$B$2/BI5))</f>
        <v/>
      </c>
      <c r="BM5" s="2" t="str">
        <f>IF(AI5="","",VLOOKUP(AI5,Inflation!$A$2:'Inflation'!$B$25,2))</f>
        <v/>
      </c>
      <c r="BN5" s="2" t="str">
        <f>IF(AF5="","",AF5*(Inflation!$B$2/BM5))</f>
        <v/>
      </c>
      <c r="BO5" s="2" t="str">
        <f>IF(AG5="","",AG5*(Inflation!$B$2/BM5))</f>
        <v/>
      </c>
      <c r="BP5" s="2" t="str">
        <f>IF(AH5="","",AH5*(Inflation!$B$2/BM5))</f>
        <v/>
      </c>
      <c r="BQ5" s="2" t="str">
        <f>IF(AM5="","",VLOOKUP(AM5,Inflation!$A$2:'Inflation'!$B$25,2))</f>
        <v/>
      </c>
      <c r="BR5" s="2" t="str">
        <f>IF(AJ5="","",AJ5*(Inflation!$B$2/BQ5))</f>
        <v/>
      </c>
      <c r="BS5" s="2" t="str">
        <f>IF(AK5="","",AK5*(Inflation!$B$2/BQ5))</f>
        <v/>
      </c>
      <c r="BT5" s="2" t="str">
        <f>IF(AL5="","",AL5*(Inflation!$B$2/BQ5))</f>
        <v/>
      </c>
    </row>
    <row r="6" spans="1:72" ht="20.45" customHeight="1" x14ac:dyDescent="0.2">
      <c r="A6" s="68" t="s">
        <v>211</v>
      </c>
      <c r="B6" s="68" t="s">
        <v>44</v>
      </c>
      <c r="C6" s="68" t="s">
        <v>9</v>
      </c>
      <c r="D6" s="68" t="s">
        <v>212</v>
      </c>
      <c r="E6" s="39" t="s">
        <v>375</v>
      </c>
      <c r="F6" s="40" t="s">
        <v>409</v>
      </c>
      <c r="G6" s="64" t="s">
        <v>491</v>
      </c>
      <c r="H6" s="68"/>
      <c r="I6" s="68"/>
      <c r="J6" s="68"/>
      <c r="K6" s="68"/>
      <c r="L6" s="68"/>
      <c r="M6" s="68"/>
      <c r="N6" s="68"/>
      <c r="O6" s="68"/>
      <c r="P6" s="68"/>
      <c r="Q6" s="68"/>
      <c r="R6" s="68"/>
      <c r="S6" s="68"/>
      <c r="T6" s="68"/>
      <c r="U6" s="68"/>
      <c r="V6" s="68"/>
      <c r="W6" s="68"/>
      <c r="X6" s="74">
        <v>500</v>
      </c>
      <c r="Y6" s="68"/>
      <c r="Z6" s="68"/>
      <c r="AA6" s="76">
        <v>2021</v>
      </c>
      <c r="AB6" s="74">
        <v>500</v>
      </c>
      <c r="AC6" s="68"/>
      <c r="AD6" s="68"/>
      <c r="AE6" s="76">
        <v>2021</v>
      </c>
      <c r="AF6" s="68"/>
      <c r="AG6" s="68"/>
      <c r="AH6" s="68"/>
      <c r="AI6" s="68"/>
      <c r="AJ6" s="68"/>
      <c r="AK6" s="68"/>
      <c r="AL6" s="68"/>
      <c r="AM6" s="68"/>
      <c r="AO6" s="2" t="str">
        <f>IF(K6="","",VLOOKUP(K6,Inflation!$A$2:'Inflation'!$B$25,2))</f>
        <v/>
      </c>
      <c r="AP6" s="2" t="str">
        <f>IF(H6="","",H6*(Inflation!$B$2/AO6))</f>
        <v/>
      </c>
      <c r="AQ6" s="2" t="str">
        <f>IF(I6="","",I6*(Inflation!$B$2/AO6))</f>
        <v/>
      </c>
      <c r="AR6" s="2" t="str">
        <f>IF(J6="","",J6*(Inflation!$B$2/AO6))</f>
        <v/>
      </c>
      <c r="AS6" s="2" t="str">
        <f>IF(O6="","",VLOOKUP(O6,Inflation!$A$2:'Inflation'!$B$25,2))</f>
        <v/>
      </c>
      <c r="AT6" s="2" t="str">
        <f>IF(L6="","",L6*(Inflation!$B$2/AS6))</f>
        <v/>
      </c>
      <c r="AU6" s="2" t="str">
        <f>IF(M6="","",M6*(Inflation!$B$2/AS6))</f>
        <v/>
      </c>
      <c r="AV6" s="2" t="str">
        <f>IF(N6="","",N6*(Inflation!$B$2/AS6))</f>
        <v/>
      </c>
      <c r="AW6" s="2" t="str">
        <f>IF(S6="","",VLOOKUP(S6,Inflation!$A$2:'Inflation'!$B$25,2))</f>
        <v/>
      </c>
      <c r="AX6" s="2" t="str">
        <f>IF(P6="","",P6*(Inflation!$B$2/AW6))</f>
        <v/>
      </c>
      <c r="AY6" s="2" t="str">
        <f>IF(Q6="","",Q6*(Inflation!$B$2/AW6))</f>
        <v/>
      </c>
      <c r="AZ6" s="2" t="str">
        <f>IF(R6="","",R6*(Inflation!$B$2/AW6))</f>
        <v/>
      </c>
      <c r="BA6" s="2" t="str">
        <f>IF(W6="","",VLOOKUP(W6,Inflation!$A$2:'Inflation'!$B$25,2))</f>
        <v/>
      </c>
      <c r="BB6" s="2" t="str">
        <f>IF(T6="","",T6*(Inflation!$B$2/BA6))</f>
        <v/>
      </c>
      <c r="BC6" s="2" t="str">
        <f>IF(U6="","",U6*(Inflation!$B$2/BA6))</f>
        <v/>
      </c>
      <c r="BD6" s="2" t="str">
        <f>IF(V6="","",V6*(Inflation!$B$2/BA6))</f>
        <v/>
      </c>
      <c r="BE6" s="2">
        <f>IF(AA6="","",VLOOKUP(AA6,Inflation!$A$2:'Inflation'!$B$25,2))</f>
        <v>118.895</v>
      </c>
      <c r="BF6" s="2">
        <f>IF(X6="","",X6*(Inflation!$B$2/BE6))</f>
        <v>335.51873501829351</v>
      </c>
      <c r="BG6" s="2" t="str">
        <f>IF(Y6="","",Y6*(Inflation!$B$2/BE6))</f>
        <v/>
      </c>
      <c r="BH6" s="2" t="str">
        <f>IF(Z6="","",Z6*(Inflation!$B$2/BE6))</f>
        <v/>
      </c>
      <c r="BI6" s="2">
        <f>IF(AE6="","",VLOOKUP(AE6,Inflation!$A$2:'Inflation'!$B$25,2))</f>
        <v>118.895</v>
      </c>
      <c r="BJ6" s="2">
        <f>IF(AB6="","",AB6*(Inflation!$B$2/BI6))</f>
        <v>335.51873501829351</v>
      </c>
      <c r="BK6" s="2" t="str">
        <f>IF(AC6="","",AC6*(Inflation!$B$2/BI6))</f>
        <v/>
      </c>
      <c r="BL6" s="2" t="str">
        <f>IF(AD6="","",AD6*(Inflation!$B$2/BI6))</f>
        <v/>
      </c>
      <c r="BM6" s="2" t="str">
        <f>IF(AI6="","",VLOOKUP(AI6,Inflation!$A$2:'Inflation'!$B$25,2))</f>
        <v/>
      </c>
      <c r="BN6" s="2" t="str">
        <f>IF(AF6="","",AF6*(Inflation!$B$2/BM6))</f>
        <v/>
      </c>
      <c r="BO6" s="2" t="str">
        <f>IF(AG6="","",AG6*(Inflation!$B$2/BM6))</f>
        <v/>
      </c>
      <c r="BP6" s="2" t="str">
        <f>IF(AH6="","",AH6*(Inflation!$B$2/BM6))</f>
        <v/>
      </c>
      <c r="BQ6" s="2" t="str">
        <f>IF(AM6="","",VLOOKUP(AM6,Inflation!$A$2:'Inflation'!$B$25,2))</f>
        <v/>
      </c>
      <c r="BR6" s="2" t="str">
        <f>IF(AJ6="","",AJ6*(Inflation!$B$2/BQ6))</f>
        <v/>
      </c>
      <c r="BS6" s="2" t="str">
        <f>IF(AK6="","",AK6*(Inflation!$B$2/BQ6))</f>
        <v/>
      </c>
      <c r="BT6" s="2" t="str">
        <f>IF(AL6="","",AL6*(Inflation!$B$2/BQ6))</f>
        <v/>
      </c>
    </row>
    <row r="7" spans="1:72" x14ac:dyDescent="0.2">
      <c r="A7" s="67" t="s">
        <v>317</v>
      </c>
      <c r="B7" s="67" t="s">
        <v>44</v>
      </c>
      <c r="C7" s="67" t="s">
        <v>168</v>
      </c>
      <c r="D7" s="67" t="s">
        <v>318</v>
      </c>
      <c r="E7" s="4"/>
      <c r="F7" s="72" t="s">
        <v>463</v>
      </c>
      <c r="G7" s="65" t="s">
        <v>492</v>
      </c>
      <c r="H7" s="67"/>
      <c r="I7" s="67"/>
      <c r="J7" s="67"/>
      <c r="K7" s="67"/>
      <c r="L7" s="67"/>
      <c r="M7" s="67"/>
      <c r="N7" s="67"/>
      <c r="O7" s="67"/>
      <c r="P7" s="82">
        <v>11</v>
      </c>
      <c r="Q7" s="67"/>
      <c r="R7" s="67"/>
      <c r="S7" s="83">
        <v>2020</v>
      </c>
      <c r="T7" s="82">
        <v>11</v>
      </c>
      <c r="U7" s="82"/>
      <c r="V7" s="82"/>
      <c r="W7" s="75">
        <v>2020</v>
      </c>
      <c r="X7" s="67">
        <v>550</v>
      </c>
      <c r="Y7" s="67"/>
      <c r="Z7" s="67"/>
      <c r="AA7" s="75">
        <v>2020</v>
      </c>
      <c r="AB7" s="67">
        <v>550</v>
      </c>
      <c r="AC7" s="67"/>
      <c r="AD7" s="67"/>
      <c r="AE7" s="83">
        <v>2020</v>
      </c>
      <c r="AF7" s="82">
        <v>35.979999999999997</v>
      </c>
      <c r="AG7" s="82"/>
      <c r="AH7" s="82"/>
      <c r="AI7" s="83">
        <v>2020</v>
      </c>
      <c r="AJ7" s="67">
        <v>37.380000000000003</v>
      </c>
      <c r="AK7" s="67"/>
      <c r="AL7" s="67"/>
      <c r="AM7" s="75">
        <v>2020</v>
      </c>
      <c r="AO7" s="2" t="str">
        <f>IF(K7="","",VLOOKUP(K7,Inflation!$A$2:'Inflation'!$B$25,2))</f>
        <v/>
      </c>
      <c r="AP7" s="2" t="str">
        <f>IF(H7="","",H7*(Inflation!$B$2/AO7))</f>
        <v/>
      </c>
      <c r="AQ7" s="2" t="str">
        <f>IF(I7="","",I7*(Inflation!$B$2/AO7))</f>
        <v/>
      </c>
      <c r="AR7" s="2" t="str">
        <f>IF(J7="","",J7*(Inflation!$B$2/AO7))</f>
        <v/>
      </c>
      <c r="AS7" s="2" t="str">
        <f>IF(O7="","",VLOOKUP(O7,Inflation!$A$2:'Inflation'!$B$25,2))</f>
        <v/>
      </c>
      <c r="AT7" s="2" t="str">
        <f>IF(L7="","",L7*(Inflation!$B$2/AS7))</f>
        <v/>
      </c>
      <c r="AU7" s="2" t="str">
        <f>IF(M7="","",M7*(Inflation!$B$2/AS7))</f>
        <v/>
      </c>
      <c r="AV7" s="2" t="str">
        <f>IF(N7="","",N7*(Inflation!$B$2/AS7))</f>
        <v/>
      </c>
      <c r="AW7" s="66">
        <f>IF(S7="","",VLOOKUP(S7,Inflation!$A$2:'Inflation'!$B$25,2))</f>
        <v>113.78400000000001</v>
      </c>
      <c r="AX7" s="66">
        <f>IF(P7="","",P7*(Inflation!$B$2/AW7))</f>
        <v>7.7129737045630309</v>
      </c>
      <c r="AY7" s="66" t="str">
        <f>IF(Q7="","",Q7*(Inflation!$B$2/AW7))</f>
        <v/>
      </c>
      <c r="AZ7" s="66" t="str">
        <f>IF(R7="","",R7*(Inflation!$B$2/AW7))</f>
        <v/>
      </c>
      <c r="BA7" s="66">
        <f>IF(W7="","",VLOOKUP(W7,Inflation!$A$2:'Inflation'!$B$25,2))</f>
        <v>113.78400000000001</v>
      </c>
      <c r="BB7" s="66">
        <f>IF(T7="","",T7*(Inflation!$B$2/BA7))</f>
        <v>7.7129737045630309</v>
      </c>
      <c r="BC7" s="2" t="str">
        <f>IF(U7="","",U7*(Inflation!$B$2/BA7))</f>
        <v/>
      </c>
      <c r="BD7" s="2" t="str">
        <f>IF(V7="","",V7*(Inflation!$B$2/BA7))</f>
        <v/>
      </c>
      <c r="BE7" s="2">
        <f>IF(AA7="","",VLOOKUP(AA7,Inflation!$A$2:'Inflation'!$B$25,2))</f>
        <v>113.78400000000001</v>
      </c>
      <c r="BF7" s="2">
        <f>IF(X7="","",X7*(Inflation!$B$2/BE7))</f>
        <v>385.64868522815152</v>
      </c>
      <c r="BG7" s="2" t="str">
        <f>IF(Y7="","",Y7*(Inflation!$B$2/BE7))</f>
        <v/>
      </c>
      <c r="BH7" s="2" t="str">
        <f>IF(Z7="","",Z7*(Inflation!$B$2/BE7))</f>
        <v/>
      </c>
      <c r="BI7" s="2">
        <f>IF(AE7="","",VLOOKUP(AE7,Inflation!$A$2:'Inflation'!$B$25,2))</f>
        <v>113.78400000000001</v>
      </c>
      <c r="BJ7" s="2">
        <f>IF(AB7="","",AB7*(Inflation!$B$2/BI7))</f>
        <v>385.64868522815152</v>
      </c>
      <c r="BK7" s="2" t="str">
        <f>IF(AC7="","",AC7*(Inflation!$B$2/BI7))</f>
        <v/>
      </c>
      <c r="BL7" s="2" t="str">
        <f>IF(AD7="","",AD7*(Inflation!$B$2/BI7))</f>
        <v/>
      </c>
      <c r="BM7" s="66">
        <f>IF(AI7="","",VLOOKUP(AI7,Inflation!$A$2:'Inflation'!$B$25,2))</f>
        <v>113.78400000000001</v>
      </c>
      <c r="BN7" s="66">
        <f>IF(AF7="","",AF7*(Inflation!$B$2/BM7))</f>
        <v>25.228435808197986</v>
      </c>
      <c r="BO7" s="66" t="str">
        <f>IF(AG7="","",AG7*(Inflation!$B$2/BM7))</f>
        <v/>
      </c>
      <c r="BP7" s="66" t="str">
        <f>IF(AH7="","",AH7*(Inflation!$B$2/BM7))</f>
        <v/>
      </c>
      <c r="BQ7" s="66">
        <f>IF(AM7="","",VLOOKUP(AM7,Inflation!$A$2:'Inflation'!$B$25,2))</f>
        <v>113.78400000000001</v>
      </c>
      <c r="BR7" s="66">
        <f>IF(AJ7="","",AJ7*(Inflation!$B$2/BQ7))</f>
        <v>26.210087006960556</v>
      </c>
      <c r="BS7" s="2" t="str">
        <f>IF(AK7="","",AK7*(Inflation!$B$2/BQ7))</f>
        <v/>
      </c>
      <c r="BT7" s="2" t="str">
        <f>IF(AL7="","",AL7*(Inflation!$B$2/BQ7))</f>
        <v/>
      </c>
    </row>
    <row r="8" spans="1:72" x14ac:dyDescent="0.2">
      <c r="A8" s="67" t="s">
        <v>159</v>
      </c>
      <c r="B8" s="67" t="s">
        <v>44</v>
      </c>
      <c r="C8" s="67" t="s">
        <v>155</v>
      </c>
      <c r="D8" s="67" t="s">
        <v>160</v>
      </c>
      <c r="E8" s="4"/>
      <c r="F8" s="72" t="s">
        <v>427</v>
      </c>
      <c r="G8" s="64" t="s">
        <v>493</v>
      </c>
      <c r="H8" s="67"/>
      <c r="I8" s="67"/>
      <c r="J8" s="67"/>
      <c r="K8" s="67"/>
      <c r="L8" s="67"/>
      <c r="M8" s="67"/>
      <c r="N8" s="67"/>
      <c r="O8" s="67"/>
      <c r="P8" s="82">
        <v>0.2</v>
      </c>
      <c r="Q8" s="73"/>
      <c r="R8" s="73"/>
      <c r="S8" s="83">
        <v>2019</v>
      </c>
      <c r="T8" s="82">
        <v>0.2</v>
      </c>
      <c r="U8" s="84"/>
      <c r="V8" s="84"/>
      <c r="W8" s="75">
        <v>2019</v>
      </c>
      <c r="X8" s="67">
        <v>434</v>
      </c>
      <c r="Y8" s="67"/>
      <c r="Z8" s="67"/>
      <c r="AA8" s="75">
        <v>2019</v>
      </c>
      <c r="AB8" s="67">
        <v>433</v>
      </c>
      <c r="AC8" s="67"/>
      <c r="AD8" s="67"/>
      <c r="AE8" s="75">
        <v>2019</v>
      </c>
      <c r="AF8" s="67"/>
      <c r="AG8" s="67"/>
      <c r="AH8" s="67"/>
      <c r="AI8" s="67"/>
      <c r="AJ8" s="67"/>
      <c r="AK8" s="67"/>
      <c r="AL8" s="67"/>
      <c r="AM8" s="67"/>
      <c r="AN8" s="8"/>
      <c r="AO8" s="2" t="str">
        <f>IF(K8="","",VLOOKUP(K8,Inflation!$A$2:'Inflation'!$B$25,2))</f>
        <v/>
      </c>
      <c r="AP8" s="2" t="str">
        <f>IF(H8="","",H8*(Inflation!$B$2/AO8))</f>
        <v/>
      </c>
      <c r="AQ8" s="2" t="str">
        <f>IF(I8="","",I8*(Inflation!$B$2/AO8))</f>
        <v/>
      </c>
      <c r="AR8" s="2" t="str">
        <f>IF(J8="","",J8*(Inflation!$B$2/AO8))</f>
        <v/>
      </c>
      <c r="AS8" s="2" t="str">
        <f>IF(O8="","",VLOOKUP(O8,Inflation!$A$2:'Inflation'!$B$25,2))</f>
        <v/>
      </c>
      <c r="AT8" s="2" t="str">
        <f>IF(L8="","",L8*(Inflation!$B$2/AS8))</f>
        <v/>
      </c>
      <c r="AU8" s="2" t="str">
        <f>IF(M8="","",M8*(Inflation!$B$2/AS8))</f>
        <v/>
      </c>
      <c r="AV8" s="2" t="str">
        <f>IF(N8="","",N8*(Inflation!$B$2/AS8))</f>
        <v/>
      </c>
      <c r="AW8" s="66">
        <f>IF(S8="","",VLOOKUP(S8,Inflation!$A$2:'Inflation'!$B$25,2))</f>
        <v>112.318</v>
      </c>
      <c r="AX8" s="66">
        <f>IF(P8="","",P8*(Inflation!$B$2/AW8))</f>
        <v>0.14206627610890507</v>
      </c>
      <c r="AY8" s="66" t="str">
        <f>IF(Q8="","",Q8*(Inflation!$B$2/AW8))</f>
        <v/>
      </c>
      <c r="AZ8" s="66" t="str">
        <f>IF(R8="","",R8*(Inflation!$B$2/AW8))</f>
        <v/>
      </c>
      <c r="BA8" s="66">
        <f>IF(W8="","",VLOOKUP(W8,Inflation!$A$2:'Inflation'!$B$25,2))</f>
        <v>112.318</v>
      </c>
      <c r="BB8" s="66">
        <f>IF(T8="","",T8*(Inflation!$B$2/BA8))</f>
        <v>0.14206627610890507</v>
      </c>
      <c r="BC8" s="2" t="str">
        <f>IF(U8="","",U8*(Inflation!$B$2/BA8))</f>
        <v/>
      </c>
      <c r="BD8" s="2" t="str">
        <f>IF(V8="","",V8*(Inflation!$B$2/BA8))</f>
        <v/>
      </c>
      <c r="BE8" s="2">
        <f>IF(AA8="","",VLOOKUP(AA8,Inflation!$A$2:'Inflation'!$B$25,2))</f>
        <v>112.318</v>
      </c>
      <c r="BF8" s="2">
        <f>IF(X8="","",X8*(Inflation!$B$2/BE8))</f>
        <v>308.283819156324</v>
      </c>
      <c r="BG8" s="2" t="str">
        <f>IF(Y8="","",Y8*(Inflation!$B$2/BE8))</f>
        <v/>
      </c>
      <c r="BH8" s="2" t="str">
        <f>IF(Z8="","",Z8*(Inflation!$B$2/BE8))</f>
        <v/>
      </c>
      <c r="BI8" s="2">
        <f>IF(AE8="","",VLOOKUP(AE8,Inflation!$A$2:'Inflation'!$B$25,2))</f>
        <v>112.318</v>
      </c>
      <c r="BJ8" s="2">
        <f>IF(AB8="","",AB8*(Inflation!$B$2/BI8))</f>
        <v>307.57348777577948</v>
      </c>
      <c r="BK8" s="2" t="str">
        <f>IF(AC8="","",AC8*(Inflation!$B$2/BI8))</f>
        <v/>
      </c>
      <c r="BL8" s="2" t="str">
        <f>IF(AD8="","",AD8*(Inflation!$B$2/BI8))</f>
        <v/>
      </c>
      <c r="BM8" s="2" t="str">
        <f>IF(AI8="","",VLOOKUP(AI8,Inflation!$A$2:'Inflation'!$B$25,2))</f>
        <v/>
      </c>
      <c r="BN8" s="2" t="str">
        <f>IF(AF8="","",AF8*(Inflation!$B$2/BM8))</f>
        <v/>
      </c>
      <c r="BO8" s="2" t="str">
        <f>IF(AG8="","",AG8*(Inflation!$B$2/BM8))</f>
        <v/>
      </c>
      <c r="BP8" s="2" t="str">
        <f>IF(AH8="","",AH8*(Inflation!$B$2/BM8))</f>
        <v/>
      </c>
      <c r="BQ8" s="2" t="str">
        <f>IF(AM8="","",VLOOKUP(AM8,Inflation!$A$2:'Inflation'!$B$25,2))</f>
        <v/>
      </c>
      <c r="BR8" s="2" t="str">
        <f>IF(AJ8="","",AJ8*(Inflation!$B$2/BQ8))</f>
        <v/>
      </c>
      <c r="BS8" s="2" t="str">
        <f>IF(AK8="","",AK8*(Inflation!$B$2/BQ8))</f>
        <v/>
      </c>
      <c r="BT8" s="2" t="str">
        <f>IF(AL8="","",AL8*(Inflation!$B$2/BQ8))</f>
        <v/>
      </c>
    </row>
    <row r="9" spans="1:72" x14ac:dyDescent="0.2">
      <c r="A9" s="67" t="s">
        <v>154</v>
      </c>
      <c r="B9" s="67" t="s">
        <v>44</v>
      </c>
      <c r="C9" s="67" t="s">
        <v>155</v>
      </c>
      <c r="D9" s="67" t="s">
        <v>156</v>
      </c>
      <c r="E9" s="4"/>
      <c r="F9" s="72" t="s">
        <v>485</v>
      </c>
      <c r="G9" s="65"/>
      <c r="H9" s="67"/>
      <c r="I9" s="67"/>
      <c r="J9" s="67"/>
      <c r="K9" s="67"/>
      <c r="L9" s="67"/>
      <c r="M9" s="67"/>
      <c r="N9" s="67"/>
      <c r="O9" s="67"/>
      <c r="P9" s="82">
        <v>0.5</v>
      </c>
      <c r="Q9" s="67"/>
      <c r="R9" s="67"/>
      <c r="S9" s="83">
        <v>2019</v>
      </c>
      <c r="T9" s="82">
        <v>0.5</v>
      </c>
      <c r="U9" s="82"/>
      <c r="V9" s="82"/>
      <c r="W9" s="75">
        <v>2019</v>
      </c>
      <c r="X9" s="67">
        <v>759</v>
      </c>
      <c r="Y9" s="67"/>
      <c r="Z9" s="67"/>
      <c r="AA9" s="75">
        <v>2019</v>
      </c>
      <c r="AB9" s="67">
        <v>755</v>
      </c>
      <c r="AC9" s="67"/>
      <c r="AD9" s="67"/>
      <c r="AE9" s="75">
        <v>2019</v>
      </c>
      <c r="AF9" s="67"/>
      <c r="AG9" s="67"/>
      <c r="AH9" s="67"/>
      <c r="AI9" s="67"/>
      <c r="AJ9" s="67"/>
      <c r="AK9" s="67"/>
      <c r="AL9" s="67"/>
      <c r="AM9" s="67"/>
      <c r="AO9" s="2" t="str">
        <f>IF(K9="","",VLOOKUP(K9,Inflation!$A$2:'Inflation'!$B$25,2))</f>
        <v/>
      </c>
      <c r="AP9" s="2" t="str">
        <f>IF(H9="","",H9*(Inflation!$B$2/AO9))</f>
        <v/>
      </c>
      <c r="AQ9" s="2" t="str">
        <f>IF(I9="","",I9*(Inflation!$B$2/AO9))</f>
        <v/>
      </c>
      <c r="AR9" s="2" t="str">
        <f>IF(J9="","",J9*(Inflation!$B$2/AO9))</f>
        <v/>
      </c>
      <c r="AS9" s="2" t="str">
        <f>IF(O9="","",VLOOKUP(O9,Inflation!$A$2:'Inflation'!$B$25,2))</f>
        <v/>
      </c>
      <c r="AT9" s="2" t="str">
        <f>IF(L9="","",L9*(Inflation!$B$2/AS9))</f>
        <v/>
      </c>
      <c r="AU9" s="2" t="str">
        <f>IF(M9="","",M9*(Inflation!$B$2/AS9))</f>
        <v/>
      </c>
      <c r="AV9" s="2" t="str">
        <f>IF(N9="","",N9*(Inflation!$B$2/AS9))</f>
        <v/>
      </c>
      <c r="AW9" s="66">
        <f>IF(S9="","",VLOOKUP(S9,Inflation!$A$2:'Inflation'!$B$25,2))</f>
        <v>112.318</v>
      </c>
      <c r="AX9" s="66">
        <f>IF(P9="","",P9*(Inflation!$B$2/AW9))</f>
        <v>0.35516569027226269</v>
      </c>
      <c r="AY9" s="66" t="str">
        <f>IF(Q9="","",Q9*(Inflation!$B$2/AW9))</f>
        <v/>
      </c>
      <c r="AZ9" s="66" t="str">
        <f>IF(R9="","",R9*(Inflation!$B$2/AW9))</f>
        <v/>
      </c>
      <c r="BA9" s="66">
        <f>IF(W9="","",VLOOKUP(W9,Inflation!$A$2:'Inflation'!$B$25,2))</f>
        <v>112.318</v>
      </c>
      <c r="BB9" s="66">
        <f>IF(T9="","",T9*(Inflation!$B$2/BA9))</f>
        <v>0.35516569027226269</v>
      </c>
      <c r="BC9" s="2" t="str">
        <f>IF(U9="","",U9*(Inflation!$B$2/BA9))</f>
        <v/>
      </c>
      <c r="BD9" s="2" t="str">
        <f>IF(V9="","",V9*(Inflation!$B$2/BA9))</f>
        <v/>
      </c>
      <c r="BE9" s="2">
        <f>IF(AA9="","",VLOOKUP(AA9,Inflation!$A$2:'Inflation'!$B$25,2))</f>
        <v>112.318</v>
      </c>
      <c r="BF9" s="2">
        <f>IF(X9="","",X9*(Inflation!$B$2/BE9))</f>
        <v>539.14151783329476</v>
      </c>
      <c r="BG9" s="2" t="str">
        <f>IF(Y9="","",Y9*(Inflation!$B$2/BE9))</f>
        <v/>
      </c>
      <c r="BH9" s="2" t="str">
        <f>IF(Z9="","",Z9*(Inflation!$B$2/BE9))</f>
        <v/>
      </c>
      <c r="BI9" s="2">
        <f>IF(AE9="","",VLOOKUP(AE9,Inflation!$A$2:'Inflation'!$B$25,2))</f>
        <v>112.318</v>
      </c>
      <c r="BJ9" s="2">
        <f>IF(AB9="","",AB9*(Inflation!$B$2/BI9))</f>
        <v>536.30019231111669</v>
      </c>
      <c r="BK9" s="2" t="str">
        <f>IF(AC9="","",AC9*(Inflation!$B$2/BI9))</f>
        <v/>
      </c>
      <c r="BL9" s="2" t="str">
        <f>IF(AD9="","",AD9*(Inflation!$B$2/BI9))</f>
        <v/>
      </c>
      <c r="BM9" s="2" t="str">
        <f>IF(AI9="","",VLOOKUP(AI9,Inflation!$A$2:'Inflation'!$B$25,2))</f>
        <v/>
      </c>
      <c r="BN9" s="2" t="str">
        <f>IF(AF9="","",AF9*(Inflation!$B$2/BM9))</f>
        <v/>
      </c>
      <c r="BO9" s="2" t="str">
        <f>IF(AG9="","",AG9*(Inflation!$B$2/BM9))</f>
        <v/>
      </c>
      <c r="BP9" s="2" t="str">
        <f>IF(AH9="","",AH9*(Inflation!$B$2/BM9))</f>
        <v/>
      </c>
      <c r="BQ9" s="2" t="str">
        <f>IF(AM9="","",VLOOKUP(AM9,Inflation!$A$2:'Inflation'!$B$25,2))</f>
        <v/>
      </c>
      <c r="BR9" s="2" t="str">
        <f>IF(AJ9="","",AJ9*(Inflation!$B$2/BQ9))</f>
        <v/>
      </c>
      <c r="BS9" s="2" t="str">
        <f>IF(AK9="","",AK9*(Inflation!$B$2/BQ9))</f>
        <v/>
      </c>
      <c r="BT9" s="2" t="str">
        <f>IF(AL9="","",AL9*(Inflation!$B$2/BQ9))</f>
        <v/>
      </c>
    </row>
    <row r="10" spans="1:72" x14ac:dyDescent="0.2">
      <c r="A10" s="67" t="s">
        <v>157</v>
      </c>
      <c r="B10" s="67" t="s">
        <v>44</v>
      </c>
      <c r="C10" s="67" t="s">
        <v>155</v>
      </c>
      <c r="D10" s="67" t="s">
        <v>158</v>
      </c>
      <c r="E10" s="4"/>
      <c r="F10" s="72" t="s">
        <v>460</v>
      </c>
      <c r="G10" s="65" t="s">
        <v>494</v>
      </c>
      <c r="H10" s="67"/>
      <c r="I10" s="67"/>
      <c r="J10" s="67"/>
      <c r="K10" s="67"/>
      <c r="L10" s="67"/>
      <c r="M10" s="67"/>
      <c r="N10" s="67"/>
      <c r="O10" s="67"/>
      <c r="P10" s="82">
        <v>3.5</v>
      </c>
      <c r="Q10" s="67"/>
      <c r="R10" s="67"/>
      <c r="S10" s="83">
        <v>2019</v>
      </c>
      <c r="T10" s="82">
        <v>3.5</v>
      </c>
      <c r="U10" s="82"/>
      <c r="V10" s="82"/>
      <c r="W10" s="75">
        <v>2019</v>
      </c>
      <c r="X10" s="67">
        <v>1202</v>
      </c>
      <c r="Y10" s="67">
        <v>1179</v>
      </c>
      <c r="Z10" s="67">
        <v>1281</v>
      </c>
      <c r="AA10" s="75">
        <v>2018</v>
      </c>
      <c r="AB10" s="67">
        <v>1203</v>
      </c>
      <c r="AC10" s="67">
        <v>1181</v>
      </c>
      <c r="AD10" s="67">
        <v>1283</v>
      </c>
      <c r="AE10" s="75">
        <v>2018</v>
      </c>
      <c r="AF10" s="67"/>
      <c r="AG10" s="67"/>
      <c r="AH10" s="67"/>
      <c r="AI10" s="67"/>
      <c r="AJ10" s="67"/>
      <c r="AK10" s="67"/>
      <c r="AL10" s="67"/>
      <c r="AM10" s="67"/>
      <c r="AO10" s="2" t="str">
        <f>IF(K10="","",VLOOKUP(K10,Inflation!$A$2:'Inflation'!$B$25,2))</f>
        <v/>
      </c>
      <c r="AP10" s="2" t="str">
        <f>IF(H10="","",H10*(Inflation!$B$2/AO10))</f>
        <v/>
      </c>
      <c r="AQ10" s="2" t="str">
        <f>IF(I10="","",I10*(Inflation!$B$2/AO10))</f>
        <v/>
      </c>
      <c r="AR10" s="2" t="str">
        <f>IF(J10="","",J10*(Inflation!$B$2/AO10))</f>
        <v/>
      </c>
      <c r="AS10" s="2" t="str">
        <f>IF(O10="","",VLOOKUP(O10,Inflation!$A$2:'Inflation'!$B$25,2))</f>
        <v/>
      </c>
      <c r="AT10" s="2" t="str">
        <f>IF(L10="","",L10*(Inflation!$B$2/AS10))</f>
        <v/>
      </c>
      <c r="AU10" s="2" t="str">
        <f>IF(M10="","",M10*(Inflation!$B$2/AS10))</f>
        <v/>
      </c>
      <c r="AV10" s="2" t="str">
        <f>IF(N10="","",N10*(Inflation!$B$2/AS10))</f>
        <v/>
      </c>
      <c r="AW10" s="66">
        <f>IF(S10="","",VLOOKUP(S10,Inflation!$A$2:'Inflation'!$B$25,2))</f>
        <v>112.318</v>
      </c>
      <c r="AX10" s="66">
        <f>IF(P10="","",P10*(Inflation!$B$2/AW10))</f>
        <v>2.4861598319058387</v>
      </c>
      <c r="AY10" s="66" t="str">
        <f>IF(Q10="","",Q10*(Inflation!$B$2/AW10))</f>
        <v/>
      </c>
      <c r="AZ10" s="66" t="str">
        <f>IF(R10="","",R10*(Inflation!$B$2/AW10))</f>
        <v/>
      </c>
      <c r="BA10" s="66">
        <f>IF(W10="","",VLOOKUP(W10,Inflation!$A$2:'Inflation'!$B$25,2))</f>
        <v>112.318</v>
      </c>
      <c r="BB10" s="66">
        <f>IF(T10="","",T10*(Inflation!$B$2/BA10))</f>
        <v>2.4861598319058387</v>
      </c>
      <c r="BC10" s="2" t="str">
        <f>IF(U10="","",U10*(Inflation!$B$2/BA10))</f>
        <v/>
      </c>
      <c r="BD10" s="2" t="str">
        <f>IF(V10="","",V10*(Inflation!$B$2/BA10))</f>
        <v/>
      </c>
      <c r="BE10" s="2">
        <f>IF(AA10="","",VLOOKUP(AA10,Inflation!$A$2:'Inflation'!$B$25,2))</f>
        <v>110.339</v>
      </c>
      <c r="BF10" s="2">
        <f>IF(X10="","",X10*(Inflation!$B$2/BE10))</f>
        <v>869.13209291365706</v>
      </c>
      <c r="BG10" s="2">
        <f>IF(Y10="","",Y10*(Inflation!$B$2/BE10))</f>
        <v>852.50144554509291</v>
      </c>
      <c r="BH10" s="2">
        <f>IF(Z10="","",Z10*(Inflation!$B$2/BE10))</f>
        <v>926.25475126655135</v>
      </c>
      <c r="BI10" s="2">
        <f>IF(AE10="","",VLOOKUP(AE10,Inflation!$A$2:'Inflation'!$B$25,2))</f>
        <v>110.339</v>
      </c>
      <c r="BJ10" s="2">
        <f>IF(AB10="","",AB10*(Inflation!$B$2/BI10))</f>
        <v>869.85516453837727</v>
      </c>
      <c r="BK10" s="2">
        <f>IF(AC10="","",AC10*(Inflation!$B$2/BI10))</f>
        <v>853.94758879453332</v>
      </c>
      <c r="BL10" s="2">
        <f>IF(AD10="","",AD10*(Inflation!$B$2/BI10))</f>
        <v>927.70089451599176</v>
      </c>
      <c r="BM10" s="2" t="str">
        <f>IF(AI10="","",VLOOKUP(AI10,Inflation!$A$2:'Inflation'!$B$25,2))</f>
        <v/>
      </c>
      <c r="BN10" s="2" t="str">
        <f>IF(AF10="","",AF10*(Inflation!$B$2/BM10))</f>
        <v/>
      </c>
      <c r="BO10" s="2" t="str">
        <f>IF(AG10="","",AG10*(Inflation!$B$2/BM10))</f>
        <v/>
      </c>
      <c r="BP10" s="2" t="str">
        <f>IF(AH10="","",AH10*(Inflation!$B$2/BM10))</f>
        <v/>
      </c>
      <c r="BQ10" s="2" t="str">
        <f>IF(AM10="","",VLOOKUP(AM10,Inflation!$A$2:'Inflation'!$B$25,2))</f>
        <v/>
      </c>
      <c r="BR10" s="2" t="str">
        <f>IF(AJ10="","",AJ10*(Inflation!$B$2/BQ10))</f>
        <v/>
      </c>
      <c r="BS10" s="2" t="str">
        <f>IF(AK10="","",AK10*(Inflation!$B$2/BQ10))</f>
        <v/>
      </c>
      <c r="BT10" s="2" t="str">
        <f>IF(AL10="","",AL10*(Inflation!$B$2/BQ10))</f>
        <v/>
      </c>
    </row>
    <row r="11" spans="1:72" x14ac:dyDescent="0.2">
      <c r="A11" s="68" t="s">
        <v>161</v>
      </c>
      <c r="B11" s="68" t="s">
        <v>44</v>
      </c>
      <c r="C11" s="68" t="s">
        <v>155</v>
      </c>
      <c r="D11" s="68" t="s">
        <v>162</v>
      </c>
      <c r="E11" s="39"/>
      <c r="F11" s="40" t="s">
        <v>456</v>
      </c>
      <c r="G11" s="65" t="s">
        <v>181</v>
      </c>
      <c r="H11" s="68"/>
      <c r="I11" s="68"/>
      <c r="J11" s="68"/>
      <c r="K11" s="68"/>
      <c r="L11" s="68"/>
      <c r="M11" s="68"/>
      <c r="N11" s="68"/>
      <c r="O11" s="68"/>
      <c r="P11" s="74"/>
      <c r="Q11" s="68"/>
      <c r="R11" s="68"/>
      <c r="S11" s="80"/>
      <c r="T11" s="85"/>
      <c r="U11" s="80"/>
      <c r="V11" s="80"/>
      <c r="W11" s="68"/>
      <c r="X11" s="68">
        <v>289</v>
      </c>
      <c r="Y11" s="68"/>
      <c r="Z11" s="68"/>
      <c r="AA11" s="76">
        <v>2019</v>
      </c>
      <c r="AB11" s="68">
        <v>289</v>
      </c>
      <c r="AC11" s="68"/>
      <c r="AD11" s="68"/>
      <c r="AE11" s="76">
        <v>2019</v>
      </c>
      <c r="AF11" s="68"/>
      <c r="AG11" s="68"/>
      <c r="AH11" s="68"/>
      <c r="AI11" s="68"/>
      <c r="AJ11" s="68"/>
      <c r="AK11" s="68"/>
      <c r="AL11" s="68"/>
      <c r="AM11" s="68"/>
      <c r="AO11" s="2" t="str">
        <f>IF(K11="","",VLOOKUP(K11,Inflation!$A$2:'Inflation'!$B$25,2))</f>
        <v/>
      </c>
      <c r="AP11" s="2" t="str">
        <f>IF(H11="","",H11*(Inflation!$B$2/AO11))</f>
        <v/>
      </c>
      <c r="AQ11" s="2" t="str">
        <f>IF(I11="","",I11*(Inflation!$B$2/AO11))</f>
        <v/>
      </c>
      <c r="AR11" s="2" t="str">
        <f>IF(J11="","",J11*(Inflation!$B$2/AO11))</f>
        <v/>
      </c>
      <c r="AS11" s="2" t="str">
        <f>IF(O11="","",VLOOKUP(O11,Inflation!$A$2:'Inflation'!$B$25,2))</f>
        <v/>
      </c>
      <c r="AT11" s="2" t="str">
        <f>IF(L11="","",L11*(Inflation!$B$2/AS11))</f>
        <v/>
      </c>
      <c r="AU11" s="2" t="str">
        <f>IF(M11="","",M11*(Inflation!$B$2/AS11))</f>
        <v/>
      </c>
      <c r="AV11" s="2" t="str">
        <f>IF(N11="","",N11*(Inflation!$B$2/AS11))</f>
        <v/>
      </c>
      <c r="AW11" s="2" t="str">
        <f>IF(S11="","",VLOOKUP(S11,Inflation!$A$2:'Inflation'!$B$25,2))</f>
        <v/>
      </c>
      <c r="AX11" s="2" t="str">
        <f>IF(P11="","",P11*(Inflation!$B$2/AW11))</f>
        <v/>
      </c>
      <c r="AY11" s="2" t="str">
        <f>IF(Q11="","",Q11*(Inflation!$B$2/AW11))</f>
        <v/>
      </c>
      <c r="AZ11" s="2" t="str">
        <f>IF(R11="","",R11*(Inflation!$B$2/AW11))</f>
        <v/>
      </c>
      <c r="BA11" s="2" t="str">
        <f>IF(W11="","",VLOOKUP(W11,Inflation!$A$2:'Inflation'!$B$25,2))</f>
        <v/>
      </c>
      <c r="BB11" s="2" t="str">
        <f>IF(T11="","",T11*(Inflation!$B$2/BA11))</f>
        <v/>
      </c>
      <c r="BC11" s="2" t="str">
        <f>IF(U11="","",U11*(Inflation!$B$2/BA11))</f>
        <v/>
      </c>
      <c r="BD11" s="2" t="str">
        <f>IF(V11="","",V11*(Inflation!$B$2/BA11))</f>
        <v/>
      </c>
      <c r="BE11" s="2">
        <f>IF(AA11="","",VLOOKUP(AA11,Inflation!$A$2:'Inflation'!$B$25,2))</f>
        <v>112.318</v>
      </c>
      <c r="BF11" s="2">
        <f>IF(X11="","",X11*(Inflation!$B$2/BE11))</f>
        <v>205.28576897736784</v>
      </c>
      <c r="BG11" s="2" t="str">
        <f>IF(Y11="","",Y11*(Inflation!$B$2/BE11))</f>
        <v/>
      </c>
      <c r="BH11" s="2" t="str">
        <f>IF(Z11="","",Z11*(Inflation!$B$2/BE11))</f>
        <v/>
      </c>
      <c r="BI11" s="2">
        <f>IF(AE11="","",VLOOKUP(AE11,Inflation!$A$2:'Inflation'!$B$25,2))</f>
        <v>112.318</v>
      </c>
      <c r="BJ11" s="2">
        <f>IF(AB11="","",AB11*(Inflation!$B$2/BI11))</f>
        <v>205.28576897736784</v>
      </c>
      <c r="BK11" s="2" t="str">
        <f>IF(AC11="","",AC11*(Inflation!$B$2/BI11))</f>
        <v/>
      </c>
      <c r="BL11" s="2" t="str">
        <f>IF(AD11="","",AD11*(Inflation!$B$2/BI11))</f>
        <v/>
      </c>
      <c r="BM11" s="2" t="str">
        <f>IF(AI11="","",VLOOKUP(AI11,Inflation!$A$2:'Inflation'!$B$25,2))</f>
        <v/>
      </c>
      <c r="BN11" s="2" t="str">
        <f>IF(AF11="","",AF11*(Inflation!$B$2/BM11))</f>
        <v/>
      </c>
      <c r="BO11" s="2" t="str">
        <f>IF(AG11="","",AG11*(Inflation!$B$2/BM11))</f>
        <v/>
      </c>
      <c r="BP11" s="2" t="str">
        <f>IF(AH11="","",AH11*(Inflation!$B$2/BM11))</f>
        <v/>
      </c>
      <c r="BQ11" s="2" t="str">
        <f>IF(AM11="","",VLOOKUP(AM11,Inflation!$A$2:'Inflation'!$B$25,2))</f>
        <v/>
      </c>
      <c r="BR11" s="2" t="str">
        <f>IF(AJ11="","",AJ11*(Inflation!$B$2/BQ11))</f>
        <v/>
      </c>
      <c r="BS11" s="2" t="str">
        <f>IF(AK11="","",AK11*(Inflation!$B$2/BQ11))</f>
        <v/>
      </c>
      <c r="BT11" s="2" t="str">
        <f>IF(AL11="","",AL11*(Inflation!$B$2/BQ11))</f>
        <v/>
      </c>
    </row>
    <row r="12" spans="1:72" ht="22.5" x14ac:dyDescent="0.2">
      <c r="A12" s="68" t="s">
        <v>163</v>
      </c>
      <c r="B12" s="68" t="s">
        <v>44</v>
      </c>
      <c r="C12" s="68" t="s">
        <v>55</v>
      </c>
      <c r="D12" s="68" t="s">
        <v>164</v>
      </c>
      <c r="E12" s="39" t="s">
        <v>384</v>
      </c>
      <c r="F12" s="40" t="s">
        <v>495</v>
      </c>
      <c r="G12" s="64" t="s">
        <v>496</v>
      </c>
      <c r="H12" s="68"/>
      <c r="I12" s="68">
        <v>49</v>
      </c>
      <c r="J12" s="68">
        <v>357</v>
      </c>
      <c r="K12" s="68">
        <v>2020</v>
      </c>
      <c r="L12" s="68"/>
      <c r="M12" s="68">
        <v>49</v>
      </c>
      <c r="N12" s="68">
        <v>357</v>
      </c>
      <c r="O12" s="68">
        <v>2020</v>
      </c>
      <c r="P12" s="74"/>
      <c r="Q12" s="80">
        <v>3.5</v>
      </c>
      <c r="R12" s="80">
        <v>5.6</v>
      </c>
      <c r="S12" s="80">
        <v>2020</v>
      </c>
      <c r="T12" s="85"/>
      <c r="U12" s="80">
        <v>3.5</v>
      </c>
      <c r="V12" s="80">
        <v>5.6</v>
      </c>
      <c r="W12" s="68">
        <v>2020</v>
      </c>
      <c r="X12" s="68"/>
      <c r="Y12" s="68"/>
      <c r="Z12" s="68"/>
      <c r="AA12" s="68"/>
      <c r="AB12" s="68"/>
      <c r="AC12" s="68"/>
      <c r="AD12" s="68"/>
      <c r="AE12" s="68"/>
      <c r="AF12" s="68"/>
      <c r="AG12" s="68"/>
      <c r="AH12" s="68"/>
      <c r="AI12" s="68"/>
      <c r="AJ12" s="68"/>
      <c r="AK12" s="68"/>
      <c r="AL12" s="68"/>
      <c r="AM12" s="68"/>
      <c r="AO12" s="2">
        <f>IF(K12="","",VLOOKUP(K12,Inflation!$A$2:'Inflation'!$B$25,2))</f>
        <v>113.78400000000001</v>
      </c>
      <c r="AP12" s="2" t="str">
        <f>IF(H12="","",H12*(Inflation!$B$2/AO12))</f>
        <v/>
      </c>
      <c r="AQ12" s="2">
        <f>IF(I12="","",I12*(Inflation!$B$2/AO12))</f>
        <v>34.357791956689866</v>
      </c>
      <c r="AR12" s="2">
        <f>IF(J12="","",J12*(Inflation!$B$2/AO12))</f>
        <v>250.32105568445473</v>
      </c>
      <c r="AS12" s="2">
        <f>IF(O12="","",VLOOKUP(O12,Inflation!$A$2:'Inflation'!$B$25,2))</f>
        <v>113.78400000000001</v>
      </c>
      <c r="AT12" s="2" t="str">
        <f>IF(L12="","",L12*(Inflation!$B$2/AS12))</f>
        <v/>
      </c>
      <c r="AU12" s="2">
        <f>IF(M12="","",M12*(Inflation!$B$2/AS12))</f>
        <v>34.357791956689866</v>
      </c>
      <c r="AV12" s="2">
        <f>IF(N12="","",N12*(Inflation!$B$2/AS12))</f>
        <v>250.32105568445473</v>
      </c>
      <c r="AW12" s="66">
        <f>IF(S12="","",VLOOKUP(S12,Inflation!$A$2:'Inflation'!$B$25,2))</f>
        <v>113.78400000000001</v>
      </c>
      <c r="AX12" s="66" t="str">
        <f>IF(P12="","",P12*(Inflation!$B$2/AW12))</f>
        <v/>
      </c>
      <c r="AY12" s="66">
        <f>IF(Q12="","",Q12*(Inflation!$B$2/AW12))</f>
        <v>2.4541279969064189</v>
      </c>
      <c r="AZ12" s="66">
        <f>IF(R12="","",R12*(Inflation!$B$2/AW12))</f>
        <v>3.9266047950502698</v>
      </c>
      <c r="BA12" s="66">
        <f>IF(W12="","",VLOOKUP(W12,Inflation!$A$2:'Inflation'!$B$25,2))</f>
        <v>113.78400000000001</v>
      </c>
      <c r="BB12" s="2" t="str">
        <f>IF(T12="","",T12*(Inflation!$B$2/BA12))</f>
        <v/>
      </c>
      <c r="BC12" s="66">
        <f>IF(U12="","",U12*(Inflation!$B$2/BA12))</f>
        <v>2.4541279969064189</v>
      </c>
      <c r="BD12" s="66">
        <f>IF(V12="","",V12*(Inflation!$B$2/BA12))</f>
        <v>3.9266047950502698</v>
      </c>
      <c r="BE12" s="2" t="str">
        <f>IF(AA12="","",VLOOKUP(AA12,Inflation!$A$2:'Inflation'!$B$25,2))</f>
        <v/>
      </c>
      <c r="BF12" s="2" t="str">
        <f>IF(X12="","",X12*(Inflation!$B$2/BE12))</f>
        <v/>
      </c>
      <c r="BG12" s="2" t="str">
        <f>IF(Y12="","",Y12*(Inflation!$B$2/BE12))</f>
        <v/>
      </c>
      <c r="BH12" s="2" t="str">
        <f>IF(Z12="","",Z12*(Inflation!$B$2/BE12))</f>
        <v/>
      </c>
      <c r="BI12" s="2" t="str">
        <f>IF(AE12="","",VLOOKUP(AE12,Inflation!$A$2:'Inflation'!$B$25,2))</f>
        <v/>
      </c>
      <c r="BJ12" s="2" t="str">
        <f>IF(AB12="","",AB12*(Inflation!$B$2/BI12))</f>
        <v/>
      </c>
      <c r="BK12" s="2" t="str">
        <f>IF(AC12="","",AC12*(Inflation!$B$2/BI12))</f>
        <v/>
      </c>
      <c r="BL12" s="2" t="str">
        <f>IF(AD12="","",AD12*(Inflation!$B$2/BI12))</f>
        <v/>
      </c>
      <c r="BM12" s="2" t="str">
        <f>IF(AI12="","",VLOOKUP(AI12,Inflation!$A$2:'Inflation'!$B$25,2))</f>
        <v/>
      </c>
      <c r="BN12" s="2" t="str">
        <f>IF(AF12="","",AF12*(Inflation!$B$2/BM12))</f>
        <v/>
      </c>
      <c r="BO12" s="2" t="str">
        <f>IF(AG12="","",AG12*(Inflation!$B$2/BM12))</f>
        <v/>
      </c>
      <c r="BP12" s="2" t="str">
        <f>IF(AH12="","",AH12*(Inflation!$B$2/BM12))</f>
        <v/>
      </c>
      <c r="BQ12" s="2" t="str">
        <f>IF(AM12="","",VLOOKUP(AM12,Inflation!$A$2:'Inflation'!$B$25,2))</f>
        <v/>
      </c>
      <c r="BR12" s="2" t="str">
        <f>IF(AJ12="","",AJ12*(Inflation!$B$2/BQ12))</f>
        <v/>
      </c>
      <c r="BS12" s="2" t="str">
        <f>IF(AK12="","",AK12*(Inflation!$B$2/BQ12))</f>
        <v/>
      </c>
      <c r="BT12" s="2" t="str">
        <f>IF(AL12="","",AL12*(Inflation!$B$2/BQ12))</f>
        <v/>
      </c>
    </row>
    <row r="13" spans="1:72" x14ac:dyDescent="0.2">
      <c r="A13" s="68" t="s">
        <v>335</v>
      </c>
      <c r="B13" s="68" t="s">
        <v>150</v>
      </c>
      <c r="C13" s="68" t="s">
        <v>336</v>
      </c>
      <c r="D13" s="68" t="s">
        <v>337</v>
      </c>
      <c r="E13" s="39"/>
      <c r="F13" s="40" t="s">
        <v>472</v>
      </c>
      <c r="G13" s="65" t="s">
        <v>497</v>
      </c>
      <c r="H13" s="68"/>
      <c r="I13" s="68"/>
      <c r="J13" s="68"/>
      <c r="K13" s="68"/>
      <c r="L13" s="68"/>
      <c r="M13" s="68"/>
      <c r="N13" s="68"/>
      <c r="O13" s="68"/>
      <c r="P13" s="68">
        <v>10242.4</v>
      </c>
      <c r="Q13" s="68">
        <v>234.7</v>
      </c>
      <c r="R13" s="68">
        <v>20250.099999999999</v>
      </c>
      <c r="S13" s="68">
        <v>2019</v>
      </c>
      <c r="T13" s="68">
        <v>9768649.3000000007</v>
      </c>
      <c r="U13" s="68">
        <v>9768.6</v>
      </c>
      <c r="V13" s="68">
        <v>19327.3</v>
      </c>
      <c r="W13" s="68">
        <v>2019</v>
      </c>
      <c r="X13" s="68"/>
      <c r="Y13" s="68"/>
      <c r="Z13" s="68"/>
      <c r="AA13" s="68"/>
      <c r="AB13" s="68"/>
      <c r="AC13" s="68"/>
      <c r="AD13" s="68"/>
      <c r="AE13" s="68"/>
      <c r="AF13" s="68"/>
      <c r="AG13" s="68"/>
      <c r="AH13" s="68"/>
      <c r="AI13" s="68"/>
      <c r="AJ13" s="68"/>
      <c r="AK13" s="68"/>
      <c r="AL13" s="68"/>
      <c r="AM13" s="68"/>
      <c r="AO13" s="2" t="str">
        <f>IF(K13="","",VLOOKUP(K13,Inflation!$A$2:'Inflation'!$B$25,2))</f>
        <v/>
      </c>
      <c r="AP13" s="2" t="str">
        <f>IF(H13="","",H13*(Inflation!$B$2/AO13))</f>
        <v/>
      </c>
      <c r="AQ13" s="2" t="str">
        <f>IF(I13="","",I13*(Inflation!$B$2/AO13))</f>
        <v/>
      </c>
      <c r="AR13" s="2" t="str">
        <f>IF(J13="","",J13*(Inflation!$B$2/AO13))</f>
        <v/>
      </c>
      <c r="AS13" s="2" t="str">
        <f>IF(O13="","",VLOOKUP(O13,Inflation!$A$2:'Inflation'!$B$25,2))</f>
        <v/>
      </c>
      <c r="AT13" s="2" t="str">
        <f>IF(L13="","",L13*(Inflation!$B$2/AS13))</f>
        <v/>
      </c>
      <c r="AU13" s="2" t="str">
        <f>IF(M13="","",M13*(Inflation!$B$2/AS13))</f>
        <v/>
      </c>
      <c r="AV13" s="2" t="str">
        <f>IF(N13="","",N13*(Inflation!$B$2/AS13))</f>
        <v/>
      </c>
      <c r="AW13" s="2">
        <f>IF(S13="","",VLOOKUP(S13,Inflation!$A$2:'Inflation'!$B$25,2))</f>
        <v>112.318</v>
      </c>
      <c r="AX13" s="2">
        <f>IF(P13="","",P13*(Inflation!$B$2/AW13))</f>
        <v>7275.4981320892466</v>
      </c>
      <c r="AY13" s="2">
        <f>IF(Q13="","",Q13*(Inflation!$B$2/AW13))</f>
        <v>166.71477501380011</v>
      </c>
      <c r="AZ13" s="2">
        <f>IF(R13="","",R13*(Inflation!$B$2/AW13))</f>
        <v>14384.281489164692</v>
      </c>
      <c r="BA13" s="2">
        <f>IF(W13="","",VLOOKUP(W13,Inflation!$A$2:'Inflation'!$B$25,2))</f>
        <v>112.318</v>
      </c>
      <c r="BB13" s="2">
        <f>IF(T13="","",T13*(Inflation!$B$2/BA13))</f>
        <v>6938978.1433243118</v>
      </c>
      <c r="BC13" s="2">
        <f>IF(U13="","",U13*(Inflation!$B$2/BA13))</f>
        <v>6938.9431239872511</v>
      </c>
      <c r="BD13" s="2">
        <f>IF(V13="","",V13*(Inflation!$B$2/BA13))</f>
        <v>13728.787691198206</v>
      </c>
      <c r="BE13" s="2" t="str">
        <f>IF(AA13="","",VLOOKUP(AA13,Inflation!$A$2:'Inflation'!$B$25,2))</f>
        <v/>
      </c>
      <c r="BF13" s="2" t="str">
        <f>IF(X13="","",X13*(Inflation!$B$2/BE13))</f>
        <v/>
      </c>
      <c r="BG13" s="2" t="str">
        <f>IF(Y13="","",Y13*(Inflation!$B$2/BE13))</f>
        <v/>
      </c>
      <c r="BH13" s="2" t="str">
        <f>IF(Z13="","",Z13*(Inflation!$B$2/BE13))</f>
        <v/>
      </c>
      <c r="BI13" s="2" t="str">
        <f>IF(AE13="","",VLOOKUP(AE13,Inflation!$A$2:'Inflation'!$B$25,2))</f>
        <v/>
      </c>
      <c r="BJ13" s="2" t="str">
        <f>IF(AB13="","",AB13*(Inflation!$B$2/BI13))</f>
        <v/>
      </c>
      <c r="BK13" s="2" t="str">
        <f>IF(AC13="","",AC13*(Inflation!$B$2/BI13))</f>
        <v/>
      </c>
      <c r="BL13" s="2" t="str">
        <f>IF(AD13="","",AD13*(Inflation!$B$2/BI13))</f>
        <v/>
      </c>
      <c r="BM13" s="2" t="str">
        <f>IF(AI13="","",VLOOKUP(AI13,Inflation!$A$2:'Inflation'!$B$25,2))</f>
        <v/>
      </c>
      <c r="BN13" s="2" t="str">
        <f>IF(AF13="","",AF13*(Inflation!$B$2/BM13))</f>
        <v/>
      </c>
      <c r="BO13" s="2" t="str">
        <f>IF(AG13="","",AG13*(Inflation!$B$2/BM13))</f>
        <v/>
      </c>
      <c r="BP13" s="2" t="str">
        <f>IF(AH13="","",AH13*(Inflation!$B$2/BM13))</f>
        <v/>
      </c>
      <c r="BQ13" s="2" t="str">
        <f>IF(AM13="","",VLOOKUP(AM13,Inflation!$A$2:'Inflation'!$B$25,2))</f>
        <v/>
      </c>
      <c r="BR13" s="2" t="str">
        <f>IF(AJ13="","",AJ13*(Inflation!$B$2/BQ13))</f>
        <v/>
      </c>
      <c r="BS13" s="2" t="str">
        <f>IF(AK13="","",AK13*(Inflation!$B$2/BQ13))</f>
        <v/>
      </c>
      <c r="BT13" s="2" t="str">
        <f>IF(AL13="","",AL13*(Inflation!$B$2/BQ13))</f>
        <v/>
      </c>
    </row>
    <row r="14" spans="1:72" x14ac:dyDescent="0.2">
      <c r="A14" s="67" t="s">
        <v>151</v>
      </c>
      <c r="B14" s="67" t="s">
        <v>150</v>
      </c>
      <c r="C14" s="67" t="s">
        <v>152</v>
      </c>
      <c r="D14" s="67" t="s">
        <v>153</v>
      </c>
      <c r="E14" s="4"/>
      <c r="F14" s="72" t="s">
        <v>180</v>
      </c>
      <c r="G14" s="65" t="s">
        <v>188</v>
      </c>
      <c r="H14" s="67"/>
      <c r="I14" s="67"/>
      <c r="J14" s="67"/>
      <c r="K14" s="67"/>
      <c r="L14" s="67"/>
      <c r="M14" s="67"/>
      <c r="N14" s="67"/>
      <c r="O14" s="67"/>
      <c r="P14" s="67"/>
      <c r="Q14" s="67">
        <v>30.7</v>
      </c>
      <c r="R14" s="67">
        <v>89.8</v>
      </c>
      <c r="S14" s="75">
        <v>2019</v>
      </c>
      <c r="T14" s="67"/>
      <c r="U14" s="67">
        <v>31.7</v>
      </c>
      <c r="V14" s="67">
        <v>92.8</v>
      </c>
      <c r="W14" s="75">
        <v>2019</v>
      </c>
      <c r="X14" s="67"/>
      <c r="Y14" s="67"/>
      <c r="Z14" s="67"/>
      <c r="AA14" s="67"/>
      <c r="AB14" s="67"/>
      <c r="AC14" s="67"/>
      <c r="AD14" s="67"/>
      <c r="AE14" s="67"/>
      <c r="AF14" s="67"/>
      <c r="AG14" s="67"/>
      <c r="AH14" s="67"/>
      <c r="AI14" s="67"/>
      <c r="AJ14" s="67"/>
      <c r="AK14" s="67"/>
      <c r="AL14" s="67"/>
      <c r="AM14" s="67"/>
      <c r="AO14" s="2" t="str">
        <f>IF(K14="","",VLOOKUP(K14,Inflation!$A$2:'Inflation'!$B$25,2))</f>
        <v/>
      </c>
      <c r="AP14" s="2" t="str">
        <f>IF(H14="","",H14*(Inflation!$B$2/AO14))</f>
        <v/>
      </c>
      <c r="AQ14" s="2" t="str">
        <f>IF(I14="","",I14*(Inflation!$B$2/AO14))</f>
        <v/>
      </c>
      <c r="AR14" s="2" t="str">
        <f>IF(J14="","",J14*(Inflation!$B$2/AO14))</f>
        <v/>
      </c>
      <c r="AS14" s="2" t="str">
        <f>IF(O14="","",VLOOKUP(O14,Inflation!$A$2:'Inflation'!$B$25,2))</f>
        <v/>
      </c>
      <c r="AT14" s="2" t="str">
        <f>IF(L14="","",L14*(Inflation!$B$2/AS14))</f>
        <v/>
      </c>
      <c r="AU14" s="2" t="str">
        <f>IF(M14="","",M14*(Inflation!$B$2/AS14))</f>
        <v/>
      </c>
      <c r="AV14" s="2" t="str">
        <f>IF(N14="","",N14*(Inflation!$B$2/AS14))</f>
        <v/>
      </c>
      <c r="AW14" s="2">
        <f>IF(S14="","",VLOOKUP(S14,Inflation!$A$2:'Inflation'!$B$25,2))</f>
        <v>112.318</v>
      </c>
      <c r="AX14" s="2" t="str">
        <f>IF(P14="","",P14*(Inflation!$B$2/AW14))</f>
        <v/>
      </c>
      <c r="AY14" s="2">
        <f>IF(Q14="","",Q14*(Inflation!$B$2/AW14))</f>
        <v>21.807173382716929</v>
      </c>
      <c r="AZ14" s="2">
        <f>IF(R14="","",R14*(Inflation!$B$2/AW14))</f>
        <v>63.787757972898376</v>
      </c>
      <c r="BA14" s="2">
        <f>IF(W14="","",VLOOKUP(W14,Inflation!$A$2:'Inflation'!$B$25,2))</f>
        <v>112.318</v>
      </c>
      <c r="BB14" s="2" t="str">
        <f>IF(T14="","",T14*(Inflation!$B$2/BA14))</f>
        <v/>
      </c>
      <c r="BC14" s="2">
        <f>IF(U14="","",U14*(Inflation!$B$2/BA14))</f>
        <v>22.517504763261453</v>
      </c>
      <c r="BD14" s="2">
        <f>IF(V14="","",V14*(Inflation!$B$2/BA14))</f>
        <v>65.918752114531955</v>
      </c>
      <c r="BE14" s="2" t="str">
        <f>IF(AA14="","",VLOOKUP(AA14,Inflation!$A$2:'Inflation'!$B$25,2))</f>
        <v/>
      </c>
      <c r="BF14" s="2" t="str">
        <f>IF(X14="","",X14*(Inflation!$B$2/BE14))</f>
        <v/>
      </c>
      <c r="BG14" s="2" t="str">
        <f>IF(Y14="","",Y14*(Inflation!$B$2/BE14))</f>
        <v/>
      </c>
      <c r="BH14" s="2" t="str">
        <f>IF(Z14="","",Z14*(Inflation!$B$2/BE14))</f>
        <v/>
      </c>
      <c r="BI14" s="2" t="str">
        <f>IF(AE14="","",VLOOKUP(AE14,Inflation!$A$2:'Inflation'!$B$25,2))</f>
        <v/>
      </c>
      <c r="BJ14" s="2" t="str">
        <f>IF(AB14="","",AB14*(Inflation!$B$2/BI14))</f>
        <v/>
      </c>
      <c r="BK14" s="2" t="str">
        <f>IF(AC14="","",AC14*(Inflation!$B$2/BI14))</f>
        <v/>
      </c>
      <c r="BL14" s="2" t="str">
        <f>IF(AD14="","",AD14*(Inflation!$B$2/BI14))</f>
        <v/>
      </c>
      <c r="BM14" s="2" t="str">
        <f>IF(AI14="","",VLOOKUP(AI14,Inflation!$A$2:'Inflation'!$B$25,2))</f>
        <v/>
      </c>
      <c r="BN14" s="2" t="str">
        <f>IF(AF14="","",AF14*(Inflation!$B$2/BM14))</f>
        <v/>
      </c>
      <c r="BO14" s="2" t="str">
        <f>IF(AG14="","",AG14*(Inflation!$B$2/BM14))</f>
        <v/>
      </c>
      <c r="BP14" s="2" t="str">
        <f>IF(AH14="","",AH14*(Inflation!$B$2/BM14))</f>
        <v/>
      </c>
      <c r="BQ14" s="2" t="str">
        <f>IF(AM14="","",VLOOKUP(AM14,Inflation!$A$2:'Inflation'!$B$25,2))</f>
        <v/>
      </c>
      <c r="BR14" s="2" t="str">
        <f>IF(AJ14="","",AJ14*(Inflation!$B$2/BQ14))</f>
        <v/>
      </c>
      <c r="BS14" s="2" t="str">
        <f>IF(AK14="","",AK14*(Inflation!$B$2/BQ14))</f>
        <v/>
      </c>
      <c r="BT14" s="2" t="str">
        <f>IF(AL14="","",AL14*(Inflation!$B$2/BQ14))</f>
        <v/>
      </c>
    </row>
    <row r="15" spans="1:72" x14ac:dyDescent="0.2">
      <c r="A15" s="67" t="s">
        <v>322</v>
      </c>
      <c r="B15" s="67" t="s">
        <v>150</v>
      </c>
      <c r="C15" s="67" t="s">
        <v>152</v>
      </c>
      <c r="D15" s="67" t="s">
        <v>323</v>
      </c>
      <c r="E15" s="4"/>
      <c r="F15" s="72" t="s">
        <v>466</v>
      </c>
      <c r="G15" s="65" t="s">
        <v>498</v>
      </c>
      <c r="H15" s="67"/>
      <c r="I15" s="67"/>
      <c r="J15" s="67"/>
      <c r="K15" s="67"/>
      <c r="L15" s="67"/>
      <c r="M15" s="67"/>
      <c r="N15" s="67"/>
      <c r="O15" s="67"/>
      <c r="P15" s="67">
        <v>104.1</v>
      </c>
      <c r="Q15" s="67"/>
      <c r="R15" s="67"/>
      <c r="S15" s="75">
        <v>2020</v>
      </c>
      <c r="T15" s="67">
        <v>104.1</v>
      </c>
      <c r="U15" s="67"/>
      <c r="V15" s="67"/>
      <c r="W15" s="75">
        <v>2020</v>
      </c>
      <c r="X15" s="67"/>
      <c r="Y15" s="67"/>
      <c r="Z15" s="67"/>
      <c r="AA15" s="75">
        <v>2020</v>
      </c>
      <c r="AB15" s="67"/>
      <c r="AC15" s="67"/>
      <c r="AD15" s="67"/>
      <c r="AE15" s="75">
        <v>2020</v>
      </c>
      <c r="AF15" s="67"/>
      <c r="AG15" s="67"/>
      <c r="AH15" s="67"/>
      <c r="AI15" s="75">
        <v>2020</v>
      </c>
      <c r="AJ15" s="67"/>
      <c r="AK15" s="67"/>
      <c r="AL15" s="67"/>
      <c r="AM15" s="75">
        <v>2020</v>
      </c>
      <c r="AO15" s="2" t="str">
        <f>IF(K15="","",VLOOKUP(K15,Inflation!$A$2:'Inflation'!$B$25,2))</f>
        <v/>
      </c>
      <c r="AP15" s="2" t="str">
        <f>IF(H15="","",H15*(Inflation!$B$2/AO15))</f>
        <v/>
      </c>
      <c r="AQ15" s="2" t="str">
        <f>IF(I15="","",I15*(Inflation!$B$2/AO15))</f>
        <v/>
      </c>
      <c r="AR15" s="2" t="str">
        <f>IF(J15="","",J15*(Inflation!$B$2/AO15))</f>
        <v/>
      </c>
      <c r="AS15" s="2" t="str">
        <f>IF(O15="","",VLOOKUP(O15,Inflation!$A$2:'Inflation'!$B$25,2))</f>
        <v/>
      </c>
      <c r="AT15" s="2" t="str">
        <f>IF(L15="","",L15*(Inflation!$B$2/AS15))</f>
        <v/>
      </c>
      <c r="AU15" s="2" t="str">
        <f>IF(M15="","",M15*(Inflation!$B$2/AS15))</f>
        <v/>
      </c>
      <c r="AV15" s="2" t="str">
        <f>IF(N15="","",N15*(Inflation!$B$2/AS15))</f>
        <v/>
      </c>
      <c r="AW15" s="2">
        <f>IF(S15="","",VLOOKUP(S15,Inflation!$A$2:'Inflation'!$B$25,2))</f>
        <v>113.78400000000001</v>
      </c>
      <c r="AX15" s="2">
        <f>IF(P15="","",P15*(Inflation!$B$2/AW15))</f>
        <v>72.992778422273773</v>
      </c>
      <c r="AY15" s="2" t="str">
        <f>IF(Q15="","",Q15*(Inflation!$B$2/AW15))</f>
        <v/>
      </c>
      <c r="AZ15" s="2" t="str">
        <f>IF(R15="","",R15*(Inflation!$B$2/AW15))</f>
        <v/>
      </c>
      <c r="BA15" s="2">
        <f>IF(W15="","",VLOOKUP(W15,Inflation!$A$2:'Inflation'!$B$25,2))</f>
        <v>113.78400000000001</v>
      </c>
      <c r="BB15" s="2">
        <f>IF(T15="","",T15*(Inflation!$B$2/BA15))</f>
        <v>72.992778422273773</v>
      </c>
      <c r="BC15" s="2" t="str">
        <f>IF(U15="","",U15*(Inflation!$B$2/BA15))</f>
        <v/>
      </c>
      <c r="BD15" s="2" t="str">
        <f>IF(V15="","",V15*(Inflation!$B$2/BA15))</f>
        <v/>
      </c>
      <c r="BE15" s="2">
        <f>IF(AA15="","",VLOOKUP(AA15,Inflation!$A$2:'Inflation'!$B$25,2))</f>
        <v>113.78400000000001</v>
      </c>
      <c r="BF15" s="2" t="str">
        <f>IF(X15="","",X15*(Inflation!$B$2/BE15))</f>
        <v/>
      </c>
      <c r="BG15" s="2" t="str">
        <f>IF(Y15="","",Y15*(Inflation!$B$2/BE15))</f>
        <v/>
      </c>
      <c r="BH15" s="2" t="str">
        <f>IF(Z15="","",Z15*(Inflation!$B$2/BE15))</f>
        <v/>
      </c>
      <c r="BI15" s="2">
        <f>IF(AE15="","",VLOOKUP(AE15,Inflation!$A$2:'Inflation'!$B$25,2))</f>
        <v>113.78400000000001</v>
      </c>
      <c r="BJ15" s="2" t="str">
        <f>IF(AB15="","",AB15*(Inflation!$B$2/BI15))</f>
        <v/>
      </c>
      <c r="BK15" s="2" t="str">
        <f>IF(AC15="","",AC15*(Inflation!$B$2/BI15))</f>
        <v/>
      </c>
      <c r="BL15" s="2" t="str">
        <f>IF(AD15="","",AD15*(Inflation!$B$2/BI15))</f>
        <v/>
      </c>
      <c r="BM15" s="2">
        <f>IF(AI15="","",VLOOKUP(AI15,Inflation!$A$2:'Inflation'!$B$25,2))</f>
        <v>113.78400000000001</v>
      </c>
      <c r="BN15" s="2" t="str">
        <f>IF(AF15="","",AF15*(Inflation!$B$2/BM15))</f>
        <v/>
      </c>
      <c r="BO15" s="2" t="str">
        <f>IF(AG15="","",AG15*(Inflation!$B$2/BM15))</f>
        <v/>
      </c>
      <c r="BP15" s="2" t="str">
        <f>IF(AH15="","",AH15*(Inflation!$B$2/BM15))</f>
        <v/>
      </c>
      <c r="BQ15" s="2">
        <f>IF(AM15="","",VLOOKUP(AM15,Inflation!$A$2:'Inflation'!$B$25,2))</f>
        <v>113.78400000000001</v>
      </c>
      <c r="BR15" s="2" t="str">
        <f>IF(AJ15="","",AJ15*(Inflation!$B$2/BQ15))</f>
        <v/>
      </c>
      <c r="BS15" s="2" t="str">
        <f>IF(AK15="","",AK15*(Inflation!$B$2/BQ15))</f>
        <v/>
      </c>
      <c r="BT15" s="2" t="str">
        <f>IF(AL15="","",AL15*(Inflation!$B$2/BQ15))</f>
        <v/>
      </c>
    </row>
    <row r="16" spans="1:72" x14ac:dyDescent="0.2">
      <c r="A16" s="67" t="s">
        <v>238</v>
      </c>
      <c r="B16" s="67" t="s">
        <v>174</v>
      </c>
      <c r="C16" s="67" t="s">
        <v>239</v>
      </c>
      <c r="D16" s="67" t="s">
        <v>240</v>
      </c>
      <c r="E16" s="4"/>
      <c r="F16" s="72" t="s">
        <v>422</v>
      </c>
      <c r="G16" s="64"/>
      <c r="H16" s="73"/>
      <c r="I16" s="73"/>
      <c r="J16" s="73"/>
      <c r="K16" s="67"/>
      <c r="L16" s="73"/>
      <c r="M16" s="73"/>
      <c r="N16" s="73"/>
      <c r="O16" s="67"/>
      <c r="P16" s="82">
        <v>14.8</v>
      </c>
      <c r="Q16" s="67"/>
      <c r="R16" s="67"/>
      <c r="S16" s="75">
        <v>2020</v>
      </c>
      <c r="T16" s="67">
        <v>13.2</v>
      </c>
      <c r="U16" s="67"/>
      <c r="V16" s="67"/>
      <c r="W16" s="75">
        <v>2020</v>
      </c>
      <c r="X16" s="67"/>
      <c r="Y16" s="67"/>
      <c r="Z16" s="67"/>
      <c r="AA16" s="67"/>
      <c r="AB16" s="67"/>
      <c r="AC16" s="67"/>
      <c r="AD16" s="67"/>
      <c r="AE16" s="67"/>
      <c r="AF16" s="67"/>
      <c r="AG16" s="67"/>
      <c r="AH16" s="67"/>
      <c r="AI16" s="67"/>
      <c r="AJ16" s="67"/>
      <c r="AK16" s="67"/>
      <c r="AL16" s="67"/>
      <c r="AM16" s="67"/>
      <c r="AO16" s="2" t="str">
        <f>IF(K16="","",VLOOKUP(K16,Inflation!$A$2:'Inflation'!$B$25,2))</f>
        <v/>
      </c>
      <c r="AP16" s="2" t="str">
        <f>IF(H16="","",H16*(Inflation!$B$2/AO16))</f>
        <v/>
      </c>
      <c r="AQ16" s="2" t="str">
        <f>IF(I16="","",I16*(Inflation!$B$2/AO16))</f>
        <v/>
      </c>
      <c r="AR16" s="2" t="str">
        <f>IF(J16="","",J16*(Inflation!$B$2/AO16))</f>
        <v/>
      </c>
      <c r="AS16" s="2" t="str">
        <f>IF(O16="","",VLOOKUP(O16,Inflation!$A$2:'Inflation'!$B$25,2))</f>
        <v/>
      </c>
      <c r="AT16" s="2" t="str">
        <f>IF(L16="","",L16*(Inflation!$B$2/AS16))</f>
        <v/>
      </c>
      <c r="AU16" s="2" t="str">
        <f>IF(M16="","",M16*(Inflation!$B$2/AS16))</f>
        <v/>
      </c>
      <c r="AV16" s="2" t="str">
        <f>IF(N16="","",N16*(Inflation!$B$2/AS16))</f>
        <v/>
      </c>
      <c r="AW16" s="2">
        <f>IF(S16="","",VLOOKUP(S16,Inflation!$A$2:'Inflation'!$B$25,2))</f>
        <v>113.78400000000001</v>
      </c>
      <c r="AX16" s="2">
        <f>IF(P16="","",P16*(Inflation!$B$2/AW16))</f>
        <v>10.377455529775714</v>
      </c>
      <c r="AY16" s="2" t="str">
        <f>IF(Q16="","",Q16*(Inflation!$B$2/AW16))</f>
        <v/>
      </c>
      <c r="AZ16" s="2" t="str">
        <f>IF(R16="","",R16*(Inflation!$B$2/AW16))</f>
        <v/>
      </c>
      <c r="BA16" s="2">
        <f>IF(W16="","",VLOOKUP(W16,Inflation!$A$2:'Inflation'!$B$25,2))</f>
        <v>113.78400000000001</v>
      </c>
      <c r="BB16" s="2">
        <f>IF(T16="","",T16*(Inflation!$B$2/BA16))</f>
        <v>9.2555684454756371</v>
      </c>
      <c r="BC16" s="2" t="str">
        <f>IF(U16="","",U16*(Inflation!$B$2/BA16))</f>
        <v/>
      </c>
      <c r="BD16" s="2" t="str">
        <f>IF(V16="","",V16*(Inflation!$B$2/BA16))</f>
        <v/>
      </c>
      <c r="BE16" s="2" t="str">
        <f>IF(AA16="","",VLOOKUP(AA16,Inflation!$A$2:'Inflation'!$B$25,2))</f>
        <v/>
      </c>
      <c r="BF16" s="2" t="str">
        <f>IF(X16="","",X16*(Inflation!$B$2/BE16))</f>
        <v/>
      </c>
      <c r="BG16" s="2" t="str">
        <f>IF(Y16="","",Y16*(Inflation!$B$2/BE16))</f>
        <v/>
      </c>
      <c r="BH16" s="2" t="str">
        <f>IF(Z16="","",Z16*(Inflation!$B$2/BE16))</f>
        <v/>
      </c>
      <c r="BI16" s="2" t="str">
        <f>IF(AE16="","",VLOOKUP(AE16,Inflation!$A$2:'Inflation'!$B$25,2))</f>
        <v/>
      </c>
      <c r="BJ16" s="2" t="str">
        <f>IF(AB16="","",AB16*(Inflation!$B$2/BI16))</f>
        <v/>
      </c>
      <c r="BK16" s="2" t="str">
        <f>IF(AC16="","",AC16*(Inflation!$B$2/BI16))</f>
        <v/>
      </c>
      <c r="BL16" s="2" t="str">
        <f>IF(AD16="","",AD16*(Inflation!$B$2/BI16))</f>
        <v/>
      </c>
      <c r="BM16" s="2" t="str">
        <f>IF(AI16="","",VLOOKUP(AI16,Inflation!$A$2:'Inflation'!$B$25,2))</f>
        <v/>
      </c>
      <c r="BN16" s="2" t="str">
        <f>IF(AF16="","",AF16*(Inflation!$B$2/BM16))</f>
        <v/>
      </c>
      <c r="BO16" s="2" t="str">
        <f>IF(AG16="","",AG16*(Inflation!$B$2/BM16))</f>
        <v/>
      </c>
      <c r="BP16" s="2" t="str">
        <f>IF(AH16="","",AH16*(Inflation!$B$2/BM16))</f>
        <v/>
      </c>
      <c r="BQ16" s="2" t="str">
        <f>IF(AM16="","",VLOOKUP(AM16,Inflation!$A$2:'Inflation'!$B$25,2))</f>
        <v/>
      </c>
      <c r="BR16" s="2" t="str">
        <f>IF(AJ16="","",AJ16*(Inflation!$B$2/BQ16))</f>
        <v/>
      </c>
      <c r="BS16" s="2" t="str">
        <f>IF(AK16="","",AK16*(Inflation!$B$2/BQ16))</f>
        <v/>
      </c>
      <c r="BT16" s="2" t="str">
        <f>IF(AL16="","",AL16*(Inflation!$B$2/BQ16))</f>
        <v/>
      </c>
    </row>
    <row r="17" spans="1:72" ht="33.75" x14ac:dyDescent="0.2">
      <c r="A17" s="68" t="s">
        <v>231</v>
      </c>
      <c r="B17" s="68" t="s">
        <v>38</v>
      </c>
      <c r="C17" s="68" t="s">
        <v>232</v>
      </c>
      <c r="D17" s="68" t="s">
        <v>233</v>
      </c>
      <c r="E17" s="39" t="s">
        <v>380</v>
      </c>
      <c r="F17" s="40" t="s">
        <v>419</v>
      </c>
      <c r="G17" s="64" t="s">
        <v>499</v>
      </c>
      <c r="H17" s="68"/>
      <c r="I17" s="68"/>
      <c r="J17" s="68"/>
      <c r="K17" s="68"/>
      <c r="L17" s="68"/>
      <c r="M17" s="68"/>
      <c r="N17" s="68"/>
      <c r="O17" s="68"/>
      <c r="P17" s="74">
        <v>353</v>
      </c>
      <c r="Q17" s="74"/>
      <c r="R17" s="74"/>
      <c r="S17" s="76">
        <v>2016</v>
      </c>
      <c r="T17" s="74">
        <v>347</v>
      </c>
      <c r="U17" s="74"/>
      <c r="V17" s="74"/>
      <c r="W17" s="76">
        <v>2016</v>
      </c>
      <c r="X17" s="68"/>
      <c r="Y17" s="68">
        <v>-8900</v>
      </c>
      <c r="Z17" s="68">
        <v>18700</v>
      </c>
      <c r="AA17" s="76">
        <v>2019</v>
      </c>
      <c r="AB17" s="68"/>
      <c r="AC17" s="68">
        <v>-9500</v>
      </c>
      <c r="AD17" s="68">
        <v>19200</v>
      </c>
      <c r="AE17" s="76">
        <v>2019</v>
      </c>
      <c r="AF17" s="68"/>
      <c r="AG17" s="68"/>
      <c r="AH17" s="68"/>
      <c r="AI17" s="68"/>
      <c r="AJ17" s="68"/>
      <c r="AK17" s="68"/>
      <c r="AL17" s="68"/>
      <c r="AM17" s="68"/>
      <c r="AO17" s="2" t="str">
        <f>IF(K17="","",VLOOKUP(K17,Inflation!$A$2:'Inflation'!$B$25,2))</f>
        <v/>
      </c>
      <c r="AP17" s="2" t="str">
        <f>IF(H17="","",H17*(Inflation!$B$2/AO17))</f>
        <v/>
      </c>
      <c r="AQ17" s="2" t="str">
        <f>IF(I17="","",I17*(Inflation!$B$2/AO17))</f>
        <v/>
      </c>
      <c r="AR17" s="2" t="str">
        <f>IF(J17="","",J17*(Inflation!$B$2/AO17))</f>
        <v/>
      </c>
      <c r="AS17" s="2" t="str">
        <f>IF(O17="","",VLOOKUP(O17,Inflation!$A$2:'Inflation'!$B$25,2))</f>
        <v/>
      </c>
      <c r="AT17" s="2" t="str">
        <f>IF(L17="","",L17*(Inflation!$B$2/AS17))</f>
        <v/>
      </c>
      <c r="AU17" s="2" t="str">
        <f>IF(M17="","",M17*(Inflation!$B$2/AS17))</f>
        <v/>
      </c>
      <c r="AV17" s="2" t="str">
        <f>IF(N17="","",N17*(Inflation!$B$2/AS17))</f>
        <v/>
      </c>
      <c r="AW17" s="2">
        <f>IF(S17="","",VLOOKUP(S17,Inflation!$A$2:'Inflation'!$B$25,2))</f>
        <v>105.74</v>
      </c>
      <c r="AX17" s="2">
        <f>IF(P17="","",P17*(Inflation!$B$2/AW17))</f>
        <v>266.34574427841881</v>
      </c>
      <c r="AY17" s="2" t="str">
        <f>IF(Q17="","",Q17*(Inflation!$B$2/AW17))</f>
        <v/>
      </c>
      <c r="AZ17" s="2" t="str">
        <f>IF(R17="","",R17*(Inflation!$B$2/AW17))</f>
        <v/>
      </c>
      <c r="BA17" s="2">
        <f>IF(W17="","",VLOOKUP(W17,Inflation!$A$2:'Inflation'!$B$25,2))</f>
        <v>105.74</v>
      </c>
      <c r="BB17" s="2">
        <f>IF(T17="","",T17*(Inflation!$B$2/BA17))</f>
        <v>261.8186211462077</v>
      </c>
      <c r="BC17" s="2" t="str">
        <f>IF(U17="","",U17*(Inflation!$B$2/BA17))</f>
        <v/>
      </c>
      <c r="BD17" s="2" t="str">
        <f>IF(V17="","",V17*(Inflation!$B$2/BA17))</f>
        <v/>
      </c>
      <c r="BE17" s="2">
        <f>IF(AA17="","",VLOOKUP(AA17,Inflation!$A$2:'Inflation'!$B$25,2))</f>
        <v>112.318</v>
      </c>
      <c r="BF17" s="2" t="str">
        <f>IF(X17="","",X17*(Inflation!$B$2/BE17))</f>
        <v/>
      </c>
      <c r="BG17" s="2">
        <f>IF(Y17="","",Y17*(Inflation!$B$2/BE17))</f>
        <v>-6321.9492868462758</v>
      </c>
      <c r="BH17" s="2">
        <f>IF(Z17="","",Z17*(Inflation!$B$2/BE17))</f>
        <v>13283.196816182624</v>
      </c>
      <c r="BI17" s="2">
        <f>IF(AE17="","",VLOOKUP(AE17,Inflation!$A$2:'Inflation'!$B$25,2))</f>
        <v>112.318</v>
      </c>
      <c r="BJ17" s="2" t="str">
        <f>IF(AB17="","",AB17*(Inflation!$B$2/BI17))</f>
        <v/>
      </c>
      <c r="BK17" s="2">
        <f>IF(AC17="","",AC17*(Inflation!$B$2/BI17))</f>
        <v>-6748.1481151729913</v>
      </c>
      <c r="BL17" s="2">
        <f>IF(AD17="","",AD17*(Inflation!$B$2/BI17))</f>
        <v>13638.362506454887</v>
      </c>
      <c r="BM17" s="2" t="str">
        <f>IF(AI17="","",VLOOKUP(AI17,Inflation!$A$2:'Inflation'!$B$25,2))</f>
        <v/>
      </c>
      <c r="BN17" s="2" t="str">
        <f>IF(AF17="","",AF17*(Inflation!$B$2/BM17))</f>
        <v/>
      </c>
      <c r="BO17" s="2" t="str">
        <f>IF(AG17="","",AG17*(Inflation!$B$2/BM17))</f>
        <v/>
      </c>
      <c r="BP17" s="2" t="str">
        <f>IF(AH17="","",AH17*(Inflation!$B$2/BM17))</f>
        <v/>
      </c>
      <c r="BQ17" s="2" t="str">
        <f>IF(AM17="","",VLOOKUP(AM17,Inflation!$A$2:'Inflation'!$B$25,2))</f>
        <v/>
      </c>
      <c r="BR17" s="2" t="str">
        <f>IF(AJ17="","",AJ17*(Inflation!$B$2/BQ17))</f>
        <v/>
      </c>
      <c r="BS17" s="2" t="str">
        <f>IF(AK17="","",AK17*(Inflation!$B$2/BQ17))</f>
        <v/>
      </c>
      <c r="BT17" s="2" t="str">
        <f>IF(AL17="","",AL17*(Inflation!$B$2/BQ17))</f>
        <v/>
      </c>
    </row>
    <row r="18" spans="1:72" x14ac:dyDescent="0.2">
      <c r="A18" s="68" t="s">
        <v>359</v>
      </c>
      <c r="B18" s="68" t="s">
        <v>38</v>
      </c>
      <c r="C18" s="68" t="s">
        <v>232</v>
      </c>
      <c r="D18" s="68" t="s">
        <v>360</v>
      </c>
      <c r="E18" s="39"/>
      <c r="F18" s="40" t="s">
        <v>484</v>
      </c>
      <c r="G18" s="65" t="s">
        <v>500</v>
      </c>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O18" s="2" t="str">
        <f>IF(K18="","",VLOOKUP(K18,Inflation!$A$2:'Inflation'!$B$25,2))</f>
        <v/>
      </c>
      <c r="AP18" s="2" t="str">
        <f>IF(H18="","",H18*(Inflation!$B$2/AO18))</f>
        <v/>
      </c>
      <c r="AQ18" s="2" t="str">
        <f>IF(I18="","",I18*(Inflation!$B$2/AO18))</f>
        <v/>
      </c>
      <c r="AR18" s="2" t="str">
        <f>IF(J18="","",J18*(Inflation!$B$2/AO18))</f>
        <v/>
      </c>
      <c r="AS18" s="2" t="str">
        <f>IF(O18="","",VLOOKUP(O18,Inflation!$A$2:'Inflation'!$B$25,2))</f>
        <v/>
      </c>
      <c r="AT18" s="2" t="str">
        <f>IF(L18="","",L18*(Inflation!$B$2/AS18))</f>
        <v/>
      </c>
      <c r="AU18" s="2" t="str">
        <f>IF(M18="","",M18*(Inflation!$B$2/AS18))</f>
        <v/>
      </c>
      <c r="AV18" s="2" t="str">
        <f>IF(N18="","",N18*(Inflation!$B$2/AS18))</f>
        <v/>
      </c>
      <c r="AW18" s="2" t="str">
        <f>IF(S18="","",VLOOKUP(S18,Inflation!$A$2:'Inflation'!$B$25,2))</f>
        <v/>
      </c>
      <c r="AX18" s="2" t="str">
        <f>IF(P18="","",P18*(Inflation!$B$2/AW18))</f>
        <v/>
      </c>
      <c r="AY18" s="2" t="str">
        <f>IF(Q18="","",Q18*(Inflation!$B$2/AW18))</f>
        <v/>
      </c>
      <c r="AZ18" s="2" t="str">
        <f>IF(R18="","",R18*(Inflation!$B$2/AW18))</f>
        <v/>
      </c>
      <c r="BA18" s="2" t="str">
        <f>IF(W18="","",VLOOKUP(W18,Inflation!$A$2:'Inflation'!$B$25,2))</f>
        <v/>
      </c>
      <c r="BB18" s="2" t="str">
        <f>IF(T18="","",T18*(Inflation!$B$2/BA18))</f>
        <v/>
      </c>
      <c r="BC18" s="2" t="str">
        <f>IF(U18="","",U18*(Inflation!$B$2/BA18))</f>
        <v/>
      </c>
      <c r="BD18" s="2" t="str">
        <f>IF(V18="","",V18*(Inflation!$B$2/BA18))</f>
        <v/>
      </c>
      <c r="BE18" s="2" t="str">
        <f>IF(AA18="","",VLOOKUP(AA18,Inflation!$A$2:'Inflation'!$B$25,2))</f>
        <v/>
      </c>
      <c r="BF18" s="2" t="str">
        <f>IF(X18="","",X18*(Inflation!$B$2/BE18))</f>
        <v/>
      </c>
      <c r="BG18" s="2" t="str">
        <f>IF(Y18="","",Y18*(Inflation!$B$2/BE18))</f>
        <v/>
      </c>
      <c r="BH18" s="2" t="str">
        <f>IF(Z18="","",Z18*(Inflation!$B$2/BE18))</f>
        <v/>
      </c>
      <c r="BI18" s="2" t="str">
        <f>IF(AE18="","",VLOOKUP(AE18,Inflation!$A$2:'Inflation'!$B$25,2))</f>
        <v/>
      </c>
      <c r="BJ18" s="2" t="str">
        <f>IF(AB18="","",AB18*(Inflation!$B$2/BI18))</f>
        <v/>
      </c>
      <c r="BK18" s="2" t="str">
        <f>IF(AC18="","",AC18*(Inflation!$B$2/BI18))</f>
        <v/>
      </c>
      <c r="BL18" s="2" t="str">
        <f>IF(AD18="","",AD18*(Inflation!$B$2/BI18))</f>
        <v/>
      </c>
      <c r="BM18" s="2" t="str">
        <f>IF(AI18="","",VLOOKUP(AI18,Inflation!$A$2:'Inflation'!$B$25,2))</f>
        <v/>
      </c>
      <c r="BN18" s="2" t="str">
        <f>IF(AF18="","",AF18*(Inflation!$B$2/BM18))</f>
        <v/>
      </c>
      <c r="BO18" s="2" t="str">
        <f>IF(AG18="","",AG18*(Inflation!$B$2/BM18))</f>
        <v/>
      </c>
      <c r="BP18" s="2" t="str">
        <f>IF(AH18="","",AH18*(Inflation!$B$2/BM18))</f>
        <v/>
      </c>
      <c r="BQ18" s="2" t="str">
        <f>IF(AM18="","",VLOOKUP(AM18,Inflation!$A$2:'Inflation'!$B$25,2))</f>
        <v/>
      </c>
      <c r="BR18" s="2" t="str">
        <f>IF(AJ18="","",AJ18*(Inflation!$B$2/BQ18))</f>
        <v/>
      </c>
      <c r="BS18" s="2" t="str">
        <f>IF(AK18="","",AK18*(Inflation!$B$2/BQ18))</f>
        <v/>
      </c>
      <c r="BT18" s="2" t="str">
        <f>IF(AL18="","",AL18*(Inflation!$B$2/BQ18))</f>
        <v/>
      </c>
    </row>
    <row r="19" spans="1:72" x14ac:dyDescent="0.2">
      <c r="A19" s="68" t="s">
        <v>357</v>
      </c>
      <c r="B19" s="68" t="s">
        <v>38</v>
      </c>
      <c r="C19" s="68" t="s">
        <v>24</v>
      </c>
      <c r="D19" s="68" t="s">
        <v>358</v>
      </c>
      <c r="E19" s="39"/>
      <c r="F19" s="40" t="s">
        <v>483</v>
      </c>
      <c r="G19" s="65" t="s">
        <v>501</v>
      </c>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O19" s="2" t="str">
        <f>IF(K19="","",VLOOKUP(K19,Inflation!$A$2:'Inflation'!$B$25,2))</f>
        <v/>
      </c>
      <c r="AP19" s="2" t="str">
        <f>IF(H19="","",H19*(Inflation!$B$2/AO19))</f>
        <v/>
      </c>
      <c r="AQ19" s="2" t="str">
        <f>IF(I19="","",I19*(Inflation!$B$2/AO19))</f>
        <v/>
      </c>
      <c r="AR19" s="2" t="str">
        <f>IF(J19="","",J19*(Inflation!$B$2/AO19))</f>
        <v/>
      </c>
      <c r="AS19" s="2" t="str">
        <f>IF(O19="","",VLOOKUP(O19,Inflation!$A$2:'Inflation'!$B$25,2))</f>
        <v/>
      </c>
      <c r="AT19" s="2" t="str">
        <f>IF(L19="","",L19*(Inflation!$B$2/AS19))</f>
        <v/>
      </c>
      <c r="AU19" s="2" t="str">
        <f>IF(M19="","",M19*(Inflation!$B$2/AS19))</f>
        <v/>
      </c>
      <c r="AV19" s="2" t="str">
        <f>IF(N19="","",N19*(Inflation!$B$2/AS19))</f>
        <v/>
      </c>
      <c r="AW19" s="2" t="str">
        <f>IF(S19="","",VLOOKUP(S19,Inflation!$A$2:'Inflation'!$B$25,2))</f>
        <v/>
      </c>
      <c r="AX19" s="2" t="str">
        <f>IF(P19="","",P19*(Inflation!$B$2/AW19))</f>
        <v/>
      </c>
      <c r="AY19" s="2" t="str">
        <f>IF(Q19="","",Q19*(Inflation!$B$2/AW19))</f>
        <v/>
      </c>
      <c r="AZ19" s="2" t="str">
        <f>IF(R19="","",R19*(Inflation!$B$2/AW19))</f>
        <v/>
      </c>
      <c r="BA19" s="2" t="str">
        <f>IF(W19="","",VLOOKUP(W19,Inflation!$A$2:'Inflation'!$B$25,2))</f>
        <v/>
      </c>
      <c r="BB19" s="2" t="str">
        <f>IF(T19="","",T19*(Inflation!$B$2/BA19))</f>
        <v/>
      </c>
      <c r="BC19" s="2" t="str">
        <f>IF(U19="","",U19*(Inflation!$B$2/BA19))</f>
        <v/>
      </c>
      <c r="BD19" s="2" t="str">
        <f>IF(V19="","",V19*(Inflation!$B$2/BA19))</f>
        <v/>
      </c>
      <c r="BE19" s="2" t="str">
        <f>IF(AA19="","",VLOOKUP(AA19,Inflation!$A$2:'Inflation'!$B$25,2))</f>
        <v/>
      </c>
      <c r="BF19" s="2" t="str">
        <f>IF(X19="","",X19*(Inflation!$B$2/BE19))</f>
        <v/>
      </c>
      <c r="BG19" s="2" t="str">
        <f>IF(Y19="","",Y19*(Inflation!$B$2/BE19))</f>
        <v/>
      </c>
      <c r="BH19" s="2" t="str">
        <f>IF(Z19="","",Z19*(Inflation!$B$2/BE19))</f>
        <v/>
      </c>
      <c r="BI19" s="2" t="str">
        <f>IF(AE19="","",VLOOKUP(AE19,Inflation!$A$2:'Inflation'!$B$25,2))</f>
        <v/>
      </c>
      <c r="BJ19" s="2" t="str">
        <f>IF(AB19="","",AB19*(Inflation!$B$2/BI19))</f>
        <v/>
      </c>
      <c r="BK19" s="2" t="str">
        <f>IF(AC19="","",AC19*(Inflation!$B$2/BI19))</f>
        <v/>
      </c>
      <c r="BL19" s="2" t="str">
        <f>IF(AD19="","",AD19*(Inflation!$B$2/BI19))</f>
        <v/>
      </c>
      <c r="BM19" s="2" t="str">
        <f>IF(AI19="","",VLOOKUP(AI19,Inflation!$A$2:'Inflation'!$B$25,2))</f>
        <v/>
      </c>
      <c r="BN19" s="2" t="str">
        <f>IF(AF19="","",AF19*(Inflation!$B$2/BM19))</f>
        <v/>
      </c>
      <c r="BO19" s="2" t="str">
        <f>IF(AG19="","",AG19*(Inflation!$B$2/BM19))</f>
        <v/>
      </c>
      <c r="BP19" s="2" t="str">
        <f>IF(AH19="","",AH19*(Inflation!$B$2/BM19))</f>
        <v/>
      </c>
      <c r="BQ19" s="2" t="str">
        <f>IF(AM19="","",VLOOKUP(AM19,Inflation!$A$2:'Inflation'!$B$25,2))</f>
        <v/>
      </c>
      <c r="BR19" s="2" t="str">
        <f>IF(AJ19="","",AJ19*(Inflation!$B$2/BQ19))</f>
        <v/>
      </c>
      <c r="BS19" s="2" t="str">
        <f>IF(AK19="","",AK19*(Inflation!$B$2/BQ19))</f>
        <v/>
      </c>
      <c r="BT19" s="2" t="str">
        <f>IF(AL19="","",AL19*(Inflation!$B$2/BQ19))</f>
        <v/>
      </c>
    </row>
    <row r="20" spans="1:72" ht="33.75" x14ac:dyDescent="0.2">
      <c r="A20" s="68" t="s">
        <v>241</v>
      </c>
      <c r="B20" s="68" t="s">
        <v>38</v>
      </c>
      <c r="C20" s="68" t="s">
        <v>24</v>
      </c>
      <c r="D20" s="68" t="s">
        <v>242</v>
      </c>
      <c r="E20" s="39" t="s">
        <v>382</v>
      </c>
      <c r="F20" s="40" t="s">
        <v>423</v>
      </c>
      <c r="G20" s="64" t="s">
        <v>502</v>
      </c>
      <c r="H20" s="68"/>
      <c r="I20" s="68"/>
      <c r="J20" s="68"/>
      <c r="K20" s="68"/>
      <c r="L20" s="68"/>
      <c r="M20" s="68"/>
      <c r="N20" s="68"/>
      <c r="O20" s="68"/>
      <c r="P20" s="68"/>
      <c r="Q20" s="68"/>
      <c r="R20" s="68"/>
      <c r="S20" s="68"/>
      <c r="T20" s="68"/>
      <c r="U20" s="68"/>
      <c r="V20" s="68"/>
      <c r="W20" s="68"/>
      <c r="X20" s="74"/>
      <c r="Y20" s="68">
        <v>-501</v>
      </c>
      <c r="Z20" s="68">
        <v>0</v>
      </c>
      <c r="AA20" s="76">
        <v>2021</v>
      </c>
      <c r="AB20" s="74"/>
      <c r="AC20" s="68">
        <v>-504</v>
      </c>
      <c r="AD20" s="80">
        <v>0</v>
      </c>
      <c r="AE20" s="81">
        <v>2021</v>
      </c>
      <c r="AF20" s="80"/>
      <c r="AG20" s="80">
        <v>-18</v>
      </c>
      <c r="AH20" s="80">
        <v>0</v>
      </c>
      <c r="AI20" s="81">
        <v>2021</v>
      </c>
      <c r="AJ20" s="68"/>
      <c r="AK20" s="80">
        <v>-18</v>
      </c>
      <c r="AL20" s="80">
        <v>0</v>
      </c>
      <c r="AM20" s="81">
        <v>2021</v>
      </c>
      <c r="AO20" s="2" t="str">
        <f>IF(K20="","",VLOOKUP(K20,Inflation!$A$2:'Inflation'!$B$25,2))</f>
        <v/>
      </c>
      <c r="AP20" s="2" t="str">
        <f>IF(H20="","",H20*(Inflation!$B$2/AO20))</f>
        <v/>
      </c>
      <c r="AQ20" s="2" t="str">
        <f>IF(I20="","",I20*(Inflation!$B$2/AO20))</f>
        <v/>
      </c>
      <c r="AR20" s="2" t="str">
        <f>IF(J20="","",J20*(Inflation!$B$2/AO20))</f>
        <v/>
      </c>
      <c r="AS20" s="2" t="str">
        <f>IF(O20="","",VLOOKUP(O20,Inflation!$A$2:'Inflation'!$B$25,2))</f>
        <v/>
      </c>
      <c r="AT20" s="2" t="str">
        <f>IF(L20="","",L20*(Inflation!$B$2/AS20))</f>
        <v/>
      </c>
      <c r="AU20" s="2" t="str">
        <f>IF(M20="","",M20*(Inflation!$B$2/AS20))</f>
        <v/>
      </c>
      <c r="AV20" s="2" t="str">
        <f>IF(N20="","",N20*(Inflation!$B$2/AS20))</f>
        <v/>
      </c>
      <c r="AW20" s="2" t="str">
        <f>IF(S20="","",VLOOKUP(S20,Inflation!$A$2:'Inflation'!$B$25,2))</f>
        <v/>
      </c>
      <c r="AX20" s="2" t="str">
        <f>IF(P20="","",P20*(Inflation!$B$2/AW20))</f>
        <v/>
      </c>
      <c r="AY20" s="2" t="str">
        <f>IF(Q20="","",Q20*(Inflation!$B$2/AW20))</f>
        <v/>
      </c>
      <c r="AZ20" s="2" t="str">
        <f>IF(R20="","",R20*(Inflation!$B$2/AW20))</f>
        <v/>
      </c>
      <c r="BA20" s="2" t="str">
        <f>IF(W20="","",VLOOKUP(W20,Inflation!$A$2:'Inflation'!$B$25,2))</f>
        <v/>
      </c>
      <c r="BB20" s="2" t="str">
        <f>IF(T20="","",T20*(Inflation!$B$2/BA20))</f>
        <v/>
      </c>
      <c r="BC20" s="2" t="str">
        <f>IF(U20="","",U20*(Inflation!$B$2/BA20))</f>
        <v/>
      </c>
      <c r="BD20" s="2" t="str">
        <f>IF(V20="","",V20*(Inflation!$B$2/BA20))</f>
        <v/>
      </c>
      <c r="BE20" s="2">
        <f>IF(AA20="","",VLOOKUP(AA20,Inflation!$A$2:'Inflation'!$B$25,2))</f>
        <v>118.895</v>
      </c>
      <c r="BF20" s="2" t="str">
        <f>IF(X20="","",X20*(Inflation!$B$2/BE20))</f>
        <v/>
      </c>
      <c r="BG20" s="2">
        <f>IF(Y20="","",Y20*(Inflation!$B$2/BE20))</f>
        <v>-336.18977248833005</v>
      </c>
      <c r="BH20" s="2">
        <f>IF(Z20="","",Z20*(Inflation!$B$2/BE20))</f>
        <v>0</v>
      </c>
      <c r="BI20" s="2">
        <f>IF(AE20="","",VLOOKUP(AE20,Inflation!$A$2:'Inflation'!$B$25,2))</f>
        <v>118.895</v>
      </c>
      <c r="BJ20" s="2" t="str">
        <f>IF(AB20="","",AB20*(Inflation!$B$2/BI20))</f>
        <v/>
      </c>
      <c r="BK20" s="2">
        <f>IF(AC20="","",AC20*(Inflation!$B$2/BI20))</f>
        <v>-338.20288489843983</v>
      </c>
      <c r="BL20" s="2">
        <f>IF(AD20="","",AD20*(Inflation!$B$2/BI20))</f>
        <v>0</v>
      </c>
      <c r="BM20" s="66">
        <f>IF(AI20="","",VLOOKUP(AI20,Inflation!$A$2:'Inflation'!$B$25,2))</f>
        <v>118.895</v>
      </c>
      <c r="BN20" s="66" t="str">
        <f>IF(AF20="","",AF20*(Inflation!$B$2/BM20))</f>
        <v/>
      </c>
      <c r="BO20" s="66">
        <f>IF(AG20="","",AG20*(Inflation!$B$2/BM20))</f>
        <v>-12.078674460658565</v>
      </c>
      <c r="BP20" s="66">
        <f>IF(AH20="","",AH20*(Inflation!$B$2/BM20))</f>
        <v>0</v>
      </c>
      <c r="BQ20" s="66">
        <f>IF(AM20="","",VLOOKUP(AM20,Inflation!$A$2:'Inflation'!$B$25,2))</f>
        <v>118.895</v>
      </c>
      <c r="BR20" s="66" t="str">
        <f>IF(AJ20="","",AJ20*(Inflation!$B$2/BQ20))</f>
        <v/>
      </c>
      <c r="BS20" s="66">
        <f>IF(AK20="","",AK20*(Inflation!$B$2/BQ20))</f>
        <v>-12.078674460658565</v>
      </c>
      <c r="BT20" s="66">
        <f>IF(AL20="","",AL20*(Inflation!$B$2/BQ20))</f>
        <v>0</v>
      </c>
    </row>
    <row r="21" spans="1:72" ht="33.75" x14ac:dyDescent="0.2">
      <c r="A21" s="68" t="s">
        <v>250</v>
      </c>
      <c r="B21" s="68" t="s">
        <v>38</v>
      </c>
      <c r="C21" s="68" t="s">
        <v>24</v>
      </c>
      <c r="D21" s="68" t="s">
        <v>251</v>
      </c>
      <c r="E21" s="39" t="s">
        <v>381</v>
      </c>
      <c r="F21" s="40" t="s">
        <v>429</v>
      </c>
      <c r="G21" s="64" t="s">
        <v>503</v>
      </c>
      <c r="H21" s="68"/>
      <c r="I21" s="68"/>
      <c r="J21" s="68"/>
      <c r="K21" s="68"/>
      <c r="L21" s="68"/>
      <c r="M21" s="68"/>
      <c r="N21" s="68"/>
      <c r="O21" s="68"/>
      <c r="P21" s="68"/>
      <c r="Q21" s="68"/>
      <c r="R21" s="68"/>
      <c r="S21" s="68"/>
      <c r="T21" s="68"/>
      <c r="U21" s="68"/>
      <c r="V21" s="68"/>
      <c r="W21" s="68"/>
      <c r="X21" s="68"/>
      <c r="Y21" s="68">
        <v>0</v>
      </c>
      <c r="Z21" s="68">
        <v>1044.0999999999999</v>
      </c>
      <c r="AA21" s="76">
        <v>2020</v>
      </c>
      <c r="AB21" s="68"/>
      <c r="AC21" s="68">
        <v>0</v>
      </c>
      <c r="AD21" s="68">
        <v>1071.7</v>
      </c>
      <c r="AE21" s="76">
        <v>2020</v>
      </c>
      <c r="AF21" s="68"/>
      <c r="AG21" s="68"/>
      <c r="AH21" s="68"/>
      <c r="AI21" s="68"/>
      <c r="AJ21" s="68"/>
      <c r="AK21" s="68"/>
      <c r="AL21" s="68"/>
      <c r="AM21" s="68"/>
      <c r="AO21" s="2" t="str">
        <f>IF(K21="","",VLOOKUP(K21,Inflation!$A$2:'Inflation'!$B$25,2))</f>
        <v/>
      </c>
      <c r="AP21" s="2" t="str">
        <f>IF(H21="","",H21*(Inflation!$B$2/AO21))</f>
        <v/>
      </c>
      <c r="AQ21" s="2" t="str">
        <f>IF(I21="","",I21*(Inflation!$B$2/AO21))</f>
        <v/>
      </c>
      <c r="AR21" s="2" t="str">
        <f>IF(J21="","",J21*(Inflation!$B$2/AO21))</f>
        <v/>
      </c>
      <c r="AS21" s="2" t="str">
        <f>IF(O21="","",VLOOKUP(O21,Inflation!$A$2:'Inflation'!$B$25,2))</f>
        <v/>
      </c>
      <c r="AT21" s="2" t="str">
        <f>IF(L21="","",L21*(Inflation!$B$2/AS21))</f>
        <v/>
      </c>
      <c r="AU21" s="2" t="str">
        <f>IF(M21="","",M21*(Inflation!$B$2/AS21))</f>
        <v/>
      </c>
      <c r="AV21" s="2" t="str">
        <f>IF(N21="","",N21*(Inflation!$B$2/AS21))</f>
        <v/>
      </c>
      <c r="AW21" s="2" t="str">
        <f>IF(S21="","",VLOOKUP(S21,Inflation!$A$2:'Inflation'!$B$25,2))</f>
        <v/>
      </c>
      <c r="AX21" s="2" t="str">
        <f>IF(P21="","",P21*(Inflation!$B$2/AW21))</f>
        <v/>
      </c>
      <c r="AY21" s="2" t="str">
        <f>IF(Q21="","",Q21*(Inflation!$B$2/AW21))</f>
        <v/>
      </c>
      <c r="AZ21" s="2" t="str">
        <f>IF(R21="","",R21*(Inflation!$B$2/AW21))</f>
        <v/>
      </c>
      <c r="BA21" s="2" t="str">
        <f>IF(W21="","",VLOOKUP(W21,Inflation!$A$2:'Inflation'!$B$25,2))</f>
        <v/>
      </c>
      <c r="BB21" s="2" t="str">
        <f>IF(T21="","",T21*(Inflation!$B$2/BA21))</f>
        <v/>
      </c>
      <c r="BC21" s="2" t="str">
        <f>IF(U21="","",U21*(Inflation!$B$2/BA21))</f>
        <v/>
      </c>
      <c r="BD21" s="2" t="str">
        <f>IF(V21="","",V21*(Inflation!$B$2/BA21))</f>
        <v/>
      </c>
      <c r="BE21" s="2">
        <f>IF(AA21="","",VLOOKUP(AA21,Inflation!$A$2:'Inflation'!$B$25,2))</f>
        <v>113.78400000000001</v>
      </c>
      <c r="BF21" s="2" t="str">
        <f>IF(X21="","",X21*(Inflation!$B$2/BE21))</f>
        <v/>
      </c>
      <c r="BG21" s="2">
        <f>IF(Y21="","",Y21*(Inflation!$B$2/BE21))</f>
        <v>0</v>
      </c>
      <c r="BH21" s="2">
        <f>IF(Z21="","",Z21*(Inflation!$B$2/BE21))</f>
        <v>732.10144044856906</v>
      </c>
      <c r="BI21" s="2">
        <f>IF(AE21="","",VLOOKUP(AE21,Inflation!$A$2:'Inflation'!$B$25,2))</f>
        <v>113.78400000000001</v>
      </c>
      <c r="BJ21" s="2" t="str">
        <f>IF(AB21="","",AB21*(Inflation!$B$2/BI21))</f>
        <v/>
      </c>
      <c r="BK21" s="2">
        <f>IF(AC21="","",AC21*(Inflation!$B$2/BI21))</f>
        <v>0</v>
      </c>
      <c r="BL21" s="2">
        <f>IF(AD21="","",AD21*(Inflation!$B$2/BI21))</f>
        <v>751.45399265274546</v>
      </c>
      <c r="BM21" s="2" t="str">
        <f>IF(AI21="","",VLOOKUP(AI21,Inflation!$A$2:'Inflation'!$B$25,2))</f>
        <v/>
      </c>
      <c r="BN21" s="2" t="str">
        <f>IF(AF21="","",AF21*(Inflation!$B$2/BM21))</f>
        <v/>
      </c>
      <c r="BO21" s="2" t="str">
        <f>IF(AG21="","",AG21*(Inflation!$B$2/BM21))</f>
        <v/>
      </c>
      <c r="BP21" s="2" t="str">
        <f>IF(AH21="","",AH21*(Inflation!$B$2/BM21))</f>
        <v/>
      </c>
      <c r="BQ21" s="2" t="str">
        <f>IF(AM21="","",VLOOKUP(AM21,Inflation!$A$2:'Inflation'!$B$25,2))</f>
        <v/>
      </c>
      <c r="BR21" s="2" t="str">
        <f>IF(AJ21="","",AJ21*(Inflation!$B$2/BQ21))</f>
        <v/>
      </c>
      <c r="BS21" s="2" t="str">
        <f>IF(AK21="","",AK21*(Inflation!$B$2/BQ21))</f>
        <v/>
      </c>
      <c r="BT21" s="2" t="str">
        <f>IF(AL21="","",AL21*(Inflation!$B$2/BQ21))</f>
        <v/>
      </c>
    </row>
    <row r="22" spans="1:72" ht="22.5" x14ac:dyDescent="0.2">
      <c r="A22" s="68" t="s">
        <v>363</v>
      </c>
      <c r="B22" s="68" t="s">
        <v>38</v>
      </c>
      <c r="C22" s="68" t="s">
        <v>24</v>
      </c>
      <c r="D22" s="68" t="s">
        <v>364</v>
      </c>
      <c r="E22" s="39" t="s">
        <v>396</v>
      </c>
      <c r="F22" s="40" t="s">
        <v>487</v>
      </c>
      <c r="G22" s="65" t="s">
        <v>504</v>
      </c>
      <c r="H22" s="68"/>
      <c r="I22" s="68"/>
      <c r="J22" s="68"/>
      <c r="K22" s="68"/>
      <c r="L22" s="68"/>
      <c r="M22" s="68"/>
      <c r="N22" s="68"/>
      <c r="O22" s="68"/>
      <c r="P22" s="68"/>
      <c r="Q22" s="68"/>
      <c r="R22" s="68"/>
      <c r="S22" s="80"/>
      <c r="T22" s="80"/>
      <c r="U22" s="80"/>
      <c r="V22" s="80"/>
      <c r="W22" s="80"/>
      <c r="X22" s="68"/>
      <c r="Y22" s="68">
        <v>-11502.5</v>
      </c>
      <c r="Z22" s="68">
        <v>-7058.3</v>
      </c>
      <c r="AA22" s="76">
        <v>2018</v>
      </c>
      <c r="AB22" s="68"/>
      <c r="AC22" s="68">
        <v>-11906.3</v>
      </c>
      <c r="AD22" s="68">
        <v>-7276.5</v>
      </c>
      <c r="AE22" s="76">
        <v>2018</v>
      </c>
      <c r="AF22" s="68"/>
      <c r="AG22" s="68"/>
      <c r="AH22" s="68"/>
      <c r="AI22" s="68"/>
      <c r="AJ22" s="68"/>
      <c r="AK22" s="68"/>
      <c r="AL22" s="68"/>
      <c r="AM22" s="68"/>
      <c r="AO22" s="2" t="str">
        <f>IF(K22="","",VLOOKUP(K22,Inflation!$A$2:'Inflation'!$B$25,2))</f>
        <v/>
      </c>
      <c r="AP22" s="2" t="str">
        <f>IF(H22="","",H22*(Inflation!$B$2/AO22))</f>
        <v/>
      </c>
      <c r="AQ22" s="2" t="str">
        <f>IF(I22="","",I22*(Inflation!$B$2/AO22))</f>
        <v/>
      </c>
      <c r="AR22" s="2" t="str">
        <f>IF(J22="","",J22*(Inflation!$B$2/AO22))</f>
        <v/>
      </c>
      <c r="AS22" s="2" t="str">
        <f>IF(O22="","",VLOOKUP(O22,Inflation!$A$2:'Inflation'!$B$25,2))</f>
        <v/>
      </c>
      <c r="AT22" s="2" t="str">
        <f>IF(L22="","",L22*(Inflation!$B$2/AS22))</f>
        <v/>
      </c>
      <c r="AU22" s="2" t="str">
        <f>IF(M22="","",M22*(Inflation!$B$2/AS22))</f>
        <v/>
      </c>
      <c r="AV22" s="2" t="str">
        <f>IF(N22="","",N22*(Inflation!$B$2/AS22))</f>
        <v/>
      </c>
      <c r="AW22" s="2" t="str">
        <f>IF(S22="","",VLOOKUP(S22,Inflation!$A$2:'Inflation'!$B$25,2))</f>
        <v/>
      </c>
      <c r="AX22" s="2" t="str">
        <f>IF(P22="","",P22*(Inflation!$B$2/AW22))</f>
        <v/>
      </c>
      <c r="AY22" s="2" t="str">
        <f>IF(Q22="","",Q22*(Inflation!$B$2/AW22))</f>
        <v/>
      </c>
      <c r="AZ22" s="2" t="str">
        <f>IF(R22="","",R22*(Inflation!$B$2/AW22))</f>
        <v/>
      </c>
      <c r="BA22" s="2" t="str">
        <f>IF(W22="","",VLOOKUP(W22,Inflation!$A$2:'Inflation'!$B$25,2))</f>
        <v/>
      </c>
      <c r="BB22" s="2" t="str">
        <f>IF(T22="","",T22*(Inflation!$B$2/BA22))</f>
        <v/>
      </c>
      <c r="BC22" s="2" t="str">
        <f>IF(U22="","",U22*(Inflation!$B$2/BA22))</f>
        <v/>
      </c>
      <c r="BD22" s="2" t="str">
        <f>IF(V22="","",V22*(Inflation!$B$2/BA22))</f>
        <v/>
      </c>
      <c r="BE22" s="2">
        <f>IF(AA22="","",VLOOKUP(AA22,Inflation!$A$2:'Inflation'!$B$25,2))</f>
        <v>110.339</v>
      </c>
      <c r="BF22" s="2" t="str">
        <f>IF(X22="","",X22*(Inflation!$B$2/BE22))</f>
        <v/>
      </c>
      <c r="BG22" s="2">
        <f>IF(Y22="","",Y22*(Inflation!$B$2/BE22))</f>
        <v>-8317.1313633438767</v>
      </c>
      <c r="BH22" s="2">
        <f>IF(Z22="","",Z22*(Inflation!$B$2/BE22))</f>
        <v>-5103.656448762451</v>
      </c>
      <c r="BI22" s="2">
        <f>IF(AE22="","",VLOOKUP(AE22,Inflation!$A$2:'Inflation'!$B$25,2))</f>
        <v>110.339</v>
      </c>
      <c r="BJ22" s="2" t="str">
        <f>IF(AB22="","",AB22*(Inflation!$B$2/BI22))</f>
        <v/>
      </c>
      <c r="BK22" s="2">
        <f>IF(AC22="","",AC22*(Inflation!$B$2/BI22))</f>
        <v>-8609.1076854058865</v>
      </c>
      <c r="BL22" s="2">
        <f>IF(AD22="","",AD22*(Inflation!$B$2/BI22))</f>
        <v>-5261.4306772763939</v>
      </c>
      <c r="BM22" s="2" t="str">
        <f>IF(AI22="","",VLOOKUP(AI22,Inflation!$A$2:'Inflation'!$B$25,2))</f>
        <v/>
      </c>
      <c r="BN22" s="2" t="str">
        <f>IF(AF22="","",AF22*(Inflation!$B$2/BM22))</f>
        <v/>
      </c>
      <c r="BO22" s="2" t="str">
        <f>IF(AG22="","",AG22*(Inflation!$B$2/BM22))</f>
        <v/>
      </c>
      <c r="BP22" s="2" t="str">
        <f>IF(AH22="","",AH22*(Inflation!$B$2/BM22))</f>
        <v/>
      </c>
      <c r="BQ22" s="2" t="str">
        <f>IF(AM22="","",VLOOKUP(AM22,Inflation!$A$2:'Inflation'!$B$25,2))</f>
        <v/>
      </c>
      <c r="BR22" s="2" t="str">
        <f>IF(AJ22="","",AJ22*(Inflation!$B$2/BQ22))</f>
        <v/>
      </c>
      <c r="BS22" s="2" t="str">
        <f>IF(AK22="","",AK22*(Inflation!$B$2/BQ22))</f>
        <v/>
      </c>
      <c r="BT22" s="2" t="str">
        <f>IF(AL22="","",AL22*(Inflation!$B$2/BQ22))</f>
        <v/>
      </c>
    </row>
    <row r="23" spans="1:72" ht="33.75" x14ac:dyDescent="0.2">
      <c r="A23" s="68" t="s">
        <v>142</v>
      </c>
      <c r="B23" s="68" t="s">
        <v>38</v>
      </c>
      <c r="C23" s="68" t="s">
        <v>24</v>
      </c>
      <c r="D23" s="68" t="s">
        <v>243</v>
      </c>
      <c r="E23" s="39"/>
      <c r="F23" s="40" t="s">
        <v>424</v>
      </c>
      <c r="G23" s="64" t="s">
        <v>505</v>
      </c>
      <c r="H23" s="80">
        <v>26.6</v>
      </c>
      <c r="I23" s="68"/>
      <c r="J23" s="68"/>
      <c r="K23" s="76">
        <v>2021</v>
      </c>
      <c r="L23" s="80">
        <v>26.8</v>
      </c>
      <c r="M23" s="68"/>
      <c r="N23" s="68"/>
      <c r="O23" s="81">
        <v>2021</v>
      </c>
      <c r="P23" s="85">
        <v>23.6</v>
      </c>
      <c r="Q23" s="68"/>
      <c r="R23" s="68"/>
      <c r="S23" s="81">
        <v>2021</v>
      </c>
      <c r="T23" s="85">
        <v>23.3</v>
      </c>
      <c r="U23" s="80"/>
      <c r="V23" s="80"/>
      <c r="W23" s="81">
        <v>2021</v>
      </c>
      <c r="X23" s="68"/>
      <c r="Y23" s="68"/>
      <c r="Z23" s="68"/>
      <c r="AA23" s="68"/>
      <c r="AB23" s="68"/>
      <c r="AC23" s="68"/>
      <c r="AD23" s="68"/>
      <c r="AE23" s="68"/>
      <c r="AF23" s="68"/>
      <c r="AG23" s="68"/>
      <c r="AH23" s="68"/>
      <c r="AI23" s="68"/>
      <c r="AJ23" s="68"/>
      <c r="AK23" s="68"/>
      <c r="AL23" s="68"/>
      <c r="AM23" s="68"/>
      <c r="AO23" s="66">
        <f>IF(K23="","",VLOOKUP(K23,Inflation!$A$2:'Inflation'!$B$25,2))</f>
        <v>118.895</v>
      </c>
      <c r="AP23" s="66">
        <f>IF(H23="","",H23*(Inflation!$B$2/AO23))</f>
        <v>17.849596702973216</v>
      </c>
      <c r="AQ23" s="2" t="str">
        <f>IF(I23="","",I23*(Inflation!$B$2/AO23))</f>
        <v/>
      </c>
      <c r="AR23" s="2" t="str">
        <f>IF(J23="","",J23*(Inflation!$B$2/AO23))</f>
        <v/>
      </c>
      <c r="AS23" s="66">
        <f>IF(O23="","",VLOOKUP(O23,Inflation!$A$2:'Inflation'!$B$25,2))</f>
        <v>118.895</v>
      </c>
      <c r="AT23" s="66">
        <f>IF(L23="","",L23*(Inflation!$B$2/AS23))</f>
        <v>17.983804196980532</v>
      </c>
      <c r="AU23" s="66" t="str">
        <f>IF(M23="","",M23*(Inflation!$B$2/AS23))</f>
        <v/>
      </c>
      <c r="AV23" s="66" t="str">
        <f>IF(N23="","",N23*(Inflation!$B$2/AS23))</f>
        <v/>
      </c>
      <c r="AW23" s="66">
        <f>IF(S23="","",VLOOKUP(S23,Inflation!$A$2:'Inflation'!$B$25,2))</f>
        <v>118.895</v>
      </c>
      <c r="AX23" s="66">
        <f>IF(P23="","",P23*(Inflation!$B$2/AW23))</f>
        <v>15.836484292863453</v>
      </c>
      <c r="AY23" s="66" t="str">
        <f>IF(Q23="","",Q23*(Inflation!$B$2/AW23))</f>
        <v/>
      </c>
      <c r="AZ23" s="66" t="str">
        <f>IF(R23="","",R23*(Inflation!$B$2/AW23))</f>
        <v/>
      </c>
      <c r="BA23" s="66">
        <f>IF(W23="","",VLOOKUP(W23,Inflation!$A$2:'Inflation'!$B$25,2))</f>
        <v>118.895</v>
      </c>
      <c r="BB23" s="66">
        <f>IF(T23="","",T23*(Inflation!$B$2/BA23))</f>
        <v>15.635173051852478</v>
      </c>
      <c r="BC23" s="2" t="str">
        <f>IF(U23="","",U23*(Inflation!$B$2/BA23))</f>
        <v/>
      </c>
      <c r="BD23" s="2" t="str">
        <f>IF(V23="","",V23*(Inflation!$B$2/BA23))</f>
        <v/>
      </c>
      <c r="BE23" s="2" t="str">
        <f>IF(AA23="","",VLOOKUP(AA23,Inflation!$A$2:'Inflation'!$B$25,2))</f>
        <v/>
      </c>
      <c r="BF23" s="2" t="str">
        <f>IF(X23="","",X23*(Inflation!$B$2/BE23))</f>
        <v/>
      </c>
      <c r="BG23" s="2" t="str">
        <f>IF(Y23="","",Y23*(Inflation!$B$2/BE23))</f>
        <v/>
      </c>
      <c r="BH23" s="2" t="str">
        <f>IF(Z23="","",Z23*(Inflation!$B$2/BE23))</f>
        <v/>
      </c>
      <c r="BI23" s="2" t="str">
        <f>IF(AE23="","",VLOOKUP(AE23,Inflation!$A$2:'Inflation'!$B$25,2))</f>
        <v/>
      </c>
      <c r="BJ23" s="2" t="str">
        <f>IF(AB23="","",AB23*(Inflation!$B$2/BI23))</f>
        <v/>
      </c>
      <c r="BK23" s="2" t="str">
        <f>IF(AC23="","",AC23*(Inflation!$B$2/BI23))</f>
        <v/>
      </c>
      <c r="BL23" s="2" t="str">
        <f>IF(AD23="","",AD23*(Inflation!$B$2/BI23))</f>
        <v/>
      </c>
      <c r="BM23" s="2" t="str">
        <f>IF(AI23="","",VLOOKUP(AI23,Inflation!$A$2:'Inflation'!$B$25,2))</f>
        <v/>
      </c>
      <c r="BN23" s="2" t="str">
        <f>IF(AF23="","",AF23*(Inflation!$B$2/BM23))</f>
        <v/>
      </c>
      <c r="BO23" s="2" t="str">
        <f>IF(AG23="","",AG23*(Inflation!$B$2/BM23))</f>
        <v/>
      </c>
      <c r="BP23" s="2" t="str">
        <f>IF(AH23="","",AH23*(Inflation!$B$2/BM23))</f>
        <v/>
      </c>
      <c r="BQ23" s="2" t="str">
        <f>IF(AM23="","",VLOOKUP(AM23,Inflation!$A$2:'Inflation'!$B$25,2))</f>
        <v/>
      </c>
      <c r="BR23" s="2" t="str">
        <f>IF(AJ23="","",AJ23*(Inflation!$B$2/BQ23))</f>
        <v/>
      </c>
      <c r="BS23" s="2" t="str">
        <f>IF(AK23="","",AK23*(Inflation!$B$2/BQ23))</f>
        <v/>
      </c>
      <c r="BT23" s="2" t="str">
        <f>IF(AL23="","",AL23*(Inflation!$B$2/BQ23))</f>
        <v/>
      </c>
    </row>
    <row r="24" spans="1:72" ht="33.75" x14ac:dyDescent="0.2">
      <c r="A24" s="68" t="s">
        <v>256</v>
      </c>
      <c r="B24" s="68" t="s">
        <v>38</v>
      </c>
      <c r="C24" s="68" t="s">
        <v>24</v>
      </c>
      <c r="D24" s="68" t="s">
        <v>257</v>
      </c>
      <c r="E24" s="39" t="s">
        <v>381</v>
      </c>
      <c r="F24" s="40" t="s">
        <v>432</v>
      </c>
      <c r="G24" s="64" t="s">
        <v>506</v>
      </c>
      <c r="H24" s="68"/>
      <c r="I24" s="68"/>
      <c r="J24" s="68"/>
      <c r="K24" s="68"/>
      <c r="L24" s="68"/>
      <c r="M24" s="68"/>
      <c r="N24" s="68"/>
      <c r="O24" s="68"/>
      <c r="P24" s="68"/>
      <c r="Q24" s="68"/>
      <c r="R24" s="68"/>
      <c r="S24" s="68"/>
      <c r="T24" s="68"/>
      <c r="U24" s="68"/>
      <c r="V24" s="68"/>
      <c r="W24" s="68"/>
      <c r="X24" s="68">
        <v>-59</v>
      </c>
      <c r="Y24" s="68"/>
      <c r="Z24" s="68"/>
      <c r="AA24" s="76">
        <v>2019</v>
      </c>
      <c r="AB24" s="68">
        <v>-63</v>
      </c>
      <c r="AC24" s="68"/>
      <c r="AD24" s="68"/>
      <c r="AE24" s="76">
        <v>2019</v>
      </c>
      <c r="AF24" s="41"/>
      <c r="AG24" s="68"/>
      <c r="AH24" s="68"/>
      <c r="AI24" s="68"/>
      <c r="AJ24" s="68"/>
      <c r="AK24" s="68"/>
      <c r="AL24" s="68"/>
      <c r="AM24" s="68"/>
      <c r="AO24" s="2" t="str">
        <f>IF(K24="","",VLOOKUP(K24,Inflation!$A$2:'Inflation'!$B$25,2))</f>
        <v/>
      </c>
      <c r="AP24" s="2" t="str">
        <f>IF(H24="","",H24*(Inflation!$B$2/AO24))</f>
        <v/>
      </c>
      <c r="AQ24" s="2" t="str">
        <f>IF(I24="","",I24*(Inflation!$B$2/AO24))</f>
        <v/>
      </c>
      <c r="AR24" s="2" t="str">
        <f>IF(J24="","",J24*(Inflation!$B$2/AO24))</f>
        <v/>
      </c>
      <c r="AS24" s="2" t="str">
        <f>IF(O24="","",VLOOKUP(O24,Inflation!$A$2:'Inflation'!$B$25,2))</f>
        <v/>
      </c>
      <c r="AT24" s="2" t="str">
        <f>IF(L24="","",L24*(Inflation!$B$2/AS24))</f>
        <v/>
      </c>
      <c r="AU24" s="2" t="str">
        <f>IF(M24="","",M24*(Inflation!$B$2/AS24))</f>
        <v/>
      </c>
      <c r="AV24" s="2" t="str">
        <f>IF(N24="","",N24*(Inflation!$B$2/AS24))</f>
        <v/>
      </c>
      <c r="AW24" s="2" t="str">
        <f>IF(S24="","",VLOOKUP(S24,Inflation!$A$2:'Inflation'!$B$25,2))</f>
        <v/>
      </c>
      <c r="AX24" s="2" t="str">
        <f>IF(P24="","",P24*(Inflation!$B$2/AW24))</f>
        <v/>
      </c>
      <c r="AY24" s="2" t="str">
        <f>IF(Q24="","",Q24*(Inflation!$B$2/AW24))</f>
        <v/>
      </c>
      <c r="AZ24" s="2" t="str">
        <f>IF(R24="","",R24*(Inflation!$B$2/AW24))</f>
        <v/>
      </c>
      <c r="BA24" s="2" t="str">
        <f>IF(W24="","",VLOOKUP(W24,Inflation!$A$2:'Inflation'!$B$25,2))</f>
        <v/>
      </c>
      <c r="BB24" s="2" t="str">
        <f>IF(T24="","",T24*(Inflation!$B$2/BA24))</f>
        <v/>
      </c>
      <c r="BC24" s="2" t="str">
        <f>IF(U24="","",U24*(Inflation!$B$2/BA24))</f>
        <v/>
      </c>
      <c r="BD24" s="2" t="str">
        <f>IF(V24="","",V24*(Inflation!$B$2/BA24))</f>
        <v/>
      </c>
      <c r="BE24" s="2">
        <f>IF(AA24="","",VLOOKUP(AA24,Inflation!$A$2:'Inflation'!$B$25,2))</f>
        <v>112.318</v>
      </c>
      <c r="BF24" s="2">
        <f>IF(X24="","",X24*(Inflation!$B$2/BE24))</f>
        <v>-41.909551452126998</v>
      </c>
      <c r="BG24" s="2" t="str">
        <f>IF(Y24="","",Y24*(Inflation!$B$2/BE24))</f>
        <v/>
      </c>
      <c r="BH24" s="2" t="str">
        <f>IF(Z24="","",Z24*(Inflation!$B$2/BE24))</f>
        <v/>
      </c>
      <c r="BI24" s="2">
        <f>IF(AE24="","",VLOOKUP(AE24,Inflation!$A$2:'Inflation'!$B$25,2))</f>
        <v>112.318</v>
      </c>
      <c r="BJ24" s="2">
        <f>IF(AB24="","",AB24*(Inflation!$B$2/BI24))</f>
        <v>-44.7508769743051</v>
      </c>
      <c r="BK24" s="2" t="str">
        <f>IF(AC24="","",AC24*(Inflation!$B$2/BI24))</f>
        <v/>
      </c>
      <c r="BL24" s="2" t="str">
        <f>IF(AD24="","",AD24*(Inflation!$B$2/BI24))</f>
        <v/>
      </c>
      <c r="BM24" s="2" t="str">
        <f>IF(AI24="","",VLOOKUP(AI24,Inflation!$A$2:'Inflation'!$B$25,2))</f>
        <v/>
      </c>
      <c r="BN24" s="2" t="str">
        <f>IF(AF24="","",AF24*(Inflation!$B$2/BM24))</f>
        <v/>
      </c>
      <c r="BO24" s="2" t="str">
        <f>IF(AG24="","",AG24*(Inflation!$B$2/BM24))</f>
        <v/>
      </c>
      <c r="BP24" s="2" t="str">
        <f>IF(AH24="","",AH24*(Inflation!$B$2/BM24))</f>
        <v/>
      </c>
      <c r="BQ24" s="2" t="str">
        <f>IF(AM24="","",VLOOKUP(AM24,Inflation!$A$2:'Inflation'!$B$25,2))</f>
        <v/>
      </c>
      <c r="BR24" s="2" t="str">
        <f>IF(AJ24="","",AJ24*(Inflation!$B$2/BQ24))</f>
        <v/>
      </c>
      <c r="BS24" s="2" t="str">
        <f>IF(AK24="","",AK24*(Inflation!$B$2/BQ24))</f>
        <v/>
      </c>
      <c r="BT24" s="2" t="str">
        <f>IF(AL24="","",AL24*(Inflation!$B$2/BQ24))</f>
        <v/>
      </c>
    </row>
    <row r="25" spans="1:72" ht="33.75" x14ac:dyDescent="0.2">
      <c r="A25" s="68" t="s">
        <v>225</v>
      </c>
      <c r="B25" s="68" t="s">
        <v>38</v>
      </c>
      <c r="C25" s="68" t="s">
        <v>24</v>
      </c>
      <c r="D25" s="68" t="s">
        <v>226</v>
      </c>
      <c r="E25" s="7" t="s">
        <v>378</v>
      </c>
      <c r="F25" s="40" t="s">
        <v>416</v>
      </c>
      <c r="G25" s="64" t="s">
        <v>507</v>
      </c>
      <c r="H25" s="68"/>
      <c r="I25" s="68">
        <v>-80</v>
      </c>
      <c r="J25" s="68">
        <v>0</v>
      </c>
      <c r="K25" s="76">
        <v>2017</v>
      </c>
      <c r="L25" s="68"/>
      <c r="M25" s="68">
        <v>-60</v>
      </c>
      <c r="N25" s="68">
        <v>0</v>
      </c>
      <c r="O25" s="76">
        <v>2017</v>
      </c>
      <c r="P25" s="68">
        <v>10</v>
      </c>
      <c r="Q25" s="68"/>
      <c r="R25" s="68"/>
      <c r="S25" s="81">
        <v>2017</v>
      </c>
      <c r="T25" s="80">
        <v>10</v>
      </c>
      <c r="U25" s="80"/>
      <c r="V25" s="80"/>
      <c r="W25" s="81">
        <v>2017</v>
      </c>
      <c r="X25" s="74"/>
      <c r="Y25" s="68"/>
      <c r="Z25" s="68"/>
      <c r="AA25" s="68"/>
      <c r="AB25" s="74"/>
      <c r="AC25" s="68"/>
      <c r="AD25" s="68"/>
      <c r="AE25" s="68"/>
      <c r="AF25" s="68"/>
      <c r="AG25" s="68"/>
      <c r="AH25" s="68"/>
      <c r="AI25" s="68"/>
      <c r="AJ25" s="68"/>
      <c r="AK25" s="68"/>
      <c r="AL25" s="68"/>
      <c r="AM25" s="68"/>
      <c r="AO25" s="2">
        <f>IF(K25="","",VLOOKUP(K25,Inflation!$A$2:'Inflation'!$B$25,2))</f>
        <v>107.749</v>
      </c>
      <c r="AP25" s="2" t="str">
        <f>IF(H25="","",H25*(Inflation!$B$2/AO25))</f>
        <v/>
      </c>
      <c r="AQ25" s="2">
        <f>IF(I25="","",I25*(Inflation!$B$2/AO25))</f>
        <v>-59.236187806847404</v>
      </c>
      <c r="AR25" s="2">
        <f>IF(J25="","",J25*(Inflation!$B$2/AO25))</f>
        <v>0</v>
      </c>
      <c r="AS25" s="2">
        <f>IF(O25="","",VLOOKUP(O25,Inflation!$A$2:'Inflation'!$B$25,2))</f>
        <v>107.749</v>
      </c>
      <c r="AT25" s="2" t="str">
        <f>IF(L25="","",L25*(Inflation!$B$2/AS25))</f>
        <v/>
      </c>
      <c r="AU25" s="66">
        <f>IF(M25="","",M25*(Inflation!$B$2/AS25))</f>
        <v>-44.427140855135555</v>
      </c>
      <c r="AV25" s="66">
        <f>IF(N25="","",N25*(Inflation!$B$2/AS25))</f>
        <v>0</v>
      </c>
      <c r="AW25" s="66">
        <f>IF(S25="","",VLOOKUP(S25,Inflation!$A$2:'Inflation'!$B$25,2))</f>
        <v>107.749</v>
      </c>
      <c r="AX25" s="66">
        <f>IF(P25="","",P25*(Inflation!$B$2/AW25))</f>
        <v>7.4045234758559255</v>
      </c>
      <c r="AY25" s="66" t="str">
        <f>IF(Q25="","",Q25*(Inflation!$B$2/AW25))</f>
        <v/>
      </c>
      <c r="AZ25" s="66" t="str">
        <f>IF(R25="","",R25*(Inflation!$B$2/AW25))</f>
        <v/>
      </c>
      <c r="BA25" s="66">
        <f>IF(W25="","",VLOOKUP(W25,Inflation!$A$2:'Inflation'!$B$25,2))</f>
        <v>107.749</v>
      </c>
      <c r="BB25" s="66">
        <f>IF(T25="","",T25*(Inflation!$B$2/BA25))</f>
        <v>7.4045234758559255</v>
      </c>
      <c r="BC25" s="2" t="str">
        <f>IF(U25="","",U25*(Inflation!$B$2/BA25))</f>
        <v/>
      </c>
      <c r="BD25" s="2" t="str">
        <f>IF(V25="","",V25*(Inflation!$B$2/BA25))</f>
        <v/>
      </c>
      <c r="BE25" s="2" t="str">
        <f>IF(AA25="","",VLOOKUP(AA25,Inflation!$A$2:'Inflation'!$B$25,2))</f>
        <v/>
      </c>
      <c r="BF25" s="2" t="str">
        <f>IF(X25="","",X25*(Inflation!$B$2/BE25))</f>
        <v/>
      </c>
      <c r="BG25" s="2" t="str">
        <f>IF(Y25="","",Y25*(Inflation!$B$2/BE25))</f>
        <v/>
      </c>
      <c r="BH25" s="2" t="str">
        <f>IF(Z25="","",Z25*(Inflation!$B$2/BE25))</f>
        <v/>
      </c>
      <c r="BI25" s="2" t="str">
        <f>IF(AE25="","",VLOOKUP(AE25,Inflation!$A$2:'Inflation'!$B$25,2))</f>
        <v/>
      </c>
      <c r="BJ25" s="2" t="str">
        <f>IF(AB25="","",AB25*(Inflation!$B$2/BI25))</f>
        <v/>
      </c>
      <c r="BK25" s="2" t="str">
        <f>IF(AC25="","",AC25*(Inflation!$B$2/BI25))</f>
        <v/>
      </c>
      <c r="BL25" s="2" t="str">
        <f>IF(AD25="","",AD25*(Inflation!$B$2/BI25))</f>
        <v/>
      </c>
      <c r="BM25" s="2" t="str">
        <f>IF(AI25="","",VLOOKUP(AI25,Inflation!$A$2:'Inflation'!$B$25,2))</f>
        <v/>
      </c>
      <c r="BN25" s="2" t="str">
        <f>IF(AF25="","",AF25*(Inflation!$B$2/BM25))</f>
        <v/>
      </c>
      <c r="BO25" s="2" t="str">
        <f>IF(AG25="","",AG25*(Inflation!$B$2/BM25))</f>
        <v/>
      </c>
      <c r="BP25" s="2" t="str">
        <f>IF(AH25="","",AH25*(Inflation!$B$2/BM25))</f>
        <v/>
      </c>
      <c r="BQ25" s="2" t="str">
        <f>IF(AM25="","",VLOOKUP(AM25,Inflation!$A$2:'Inflation'!$B$25,2))</f>
        <v/>
      </c>
      <c r="BR25" s="2" t="str">
        <f>IF(AJ25="","",AJ25*(Inflation!$B$2/BQ25))</f>
        <v/>
      </c>
      <c r="BS25" s="2" t="str">
        <f>IF(AK25="","",AK25*(Inflation!$B$2/BQ25))</f>
        <v/>
      </c>
      <c r="BT25" s="2" t="str">
        <f>IF(AL25="","",AL25*(Inflation!$B$2/BQ25))</f>
        <v/>
      </c>
    </row>
    <row r="26" spans="1:72" ht="22.5" x14ac:dyDescent="0.2">
      <c r="A26" s="68" t="s">
        <v>215</v>
      </c>
      <c r="B26" s="68" t="s">
        <v>38</v>
      </c>
      <c r="C26" s="68" t="s">
        <v>24</v>
      </c>
      <c r="D26" s="68" t="s">
        <v>216</v>
      </c>
      <c r="E26" s="39" t="s">
        <v>376</v>
      </c>
      <c r="F26" s="40" t="s">
        <v>411</v>
      </c>
      <c r="G26" s="64" t="s">
        <v>508</v>
      </c>
      <c r="H26" s="68"/>
      <c r="I26" s="68"/>
      <c r="J26" s="68"/>
      <c r="K26" s="68"/>
      <c r="L26" s="68"/>
      <c r="M26" s="68"/>
      <c r="N26" s="68"/>
      <c r="O26" s="68"/>
      <c r="P26" s="68"/>
      <c r="Q26" s="68">
        <v>4080.2</v>
      </c>
      <c r="R26" s="68">
        <v>5472.4</v>
      </c>
      <c r="S26" s="76">
        <v>2020</v>
      </c>
      <c r="T26" s="68"/>
      <c r="U26" s="68">
        <v>4047.7</v>
      </c>
      <c r="V26" s="68">
        <v>5392.9</v>
      </c>
      <c r="W26" s="76">
        <v>2020</v>
      </c>
      <c r="X26" s="74"/>
      <c r="Y26" s="68"/>
      <c r="Z26" s="68"/>
      <c r="AA26" s="68"/>
      <c r="AB26" s="74"/>
      <c r="AC26" s="68"/>
      <c r="AD26" s="68"/>
      <c r="AE26" s="68"/>
      <c r="AF26" s="68">
        <v>274</v>
      </c>
      <c r="AG26" s="68"/>
      <c r="AH26" s="68"/>
      <c r="AI26" s="76">
        <v>2020</v>
      </c>
      <c r="AJ26" s="68">
        <v>274</v>
      </c>
      <c r="AK26" s="68"/>
      <c r="AL26" s="68"/>
      <c r="AM26" s="76">
        <v>2020</v>
      </c>
      <c r="AO26" s="2" t="str">
        <f>IF(K26="","",VLOOKUP(K26,Inflation!$A$2:'Inflation'!$B$25,2))</f>
        <v/>
      </c>
      <c r="AP26" s="2" t="str">
        <f>IF(H26="","",H26*(Inflation!$B$2/AO26))</f>
        <v/>
      </c>
      <c r="AQ26" s="2" t="str">
        <f>IF(I26="","",I26*(Inflation!$B$2/AO26))</f>
        <v/>
      </c>
      <c r="AR26" s="2" t="str">
        <f>IF(J26="","",J26*(Inflation!$B$2/AO26))</f>
        <v/>
      </c>
      <c r="AS26" s="2" t="str">
        <f>IF(O26="","",VLOOKUP(O26,Inflation!$A$2:'Inflation'!$B$25,2))</f>
        <v/>
      </c>
      <c r="AT26" s="2" t="str">
        <f>IF(L26="","",L26*(Inflation!$B$2/AS26))</f>
        <v/>
      </c>
      <c r="AU26" s="2" t="str">
        <f>IF(M26="","",M26*(Inflation!$B$2/AS26))</f>
        <v/>
      </c>
      <c r="AV26" s="2" t="str">
        <f>IF(N26="","",N26*(Inflation!$B$2/AS26))</f>
        <v/>
      </c>
      <c r="AW26" s="2">
        <f>IF(S26="","",VLOOKUP(S26,Inflation!$A$2:'Inflation'!$B$25,2))</f>
        <v>113.78400000000001</v>
      </c>
      <c r="AX26" s="2" t="str">
        <f>IF(P26="","",P26*(Inflation!$B$2/AW26))</f>
        <v/>
      </c>
      <c r="AY26" s="2">
        <f>IF(Q26="","",Q26*(Inflation!$B$2/AW26))</f>
        <v>2860.9523008507344</v>
      </c>
      <c r="AZ26" s="2">
        <f>IF(R26="","",R26*(Inflation!$B$2/AW26))</f>
        <v>3837.134300077339</v>
      </c>
      <c r="BA26" s="2">
        <f>IF(W26="","",VLOOKUP(W26,Inflation!$A$2:'Inflation'!$B$25,2))</f>
        <v>113.78400000000001</v>
      </c>
      <c r="BB26" s="2" t="str">
        <f>IF(T26="","",T26*(Inflation!$B$2/BA26))</f>
        <v/>
      </c>
      <c r="BC26" s="2">
        <f>IF(U26="","",U26*(Inflation!$B$2/BA26))</f>
        <v>2838.163969450889</v>
      </c>
      <c r="BD26" s="2">
        <f>IF(V26="","",V26*(Inflation!$B$2/BA26))</f>
        <v>3781.390535576179</v>
      </c>
      <c r="BE26" s="2" t="str">
        <f>IF(AA26="","",VLOOKUP(AA26,Inflation!$A$2:'Inflation'!$B$25,2))</f>
        <v/>
      </c>
      <c r="BF26" s="2" t="str">
        <f>IF(X26="","",X26*(Inflation!$B$2/BE26))</f>
        <v/>
      </c>
      <c r="BG26" s="2" t="str">
        <f>IF(Y26="","",Y26*(Inflation!$B$2/BE26))</f>
        <v/>
      </c>
      <c r="BH26" s="2" t="str">
        <f>IF(Z26="","",Z26*(Inflation!$B$2/BE26))</f>
        <v/>
      </c>
      <c r="BI26" s="2" t="str">
        <f>IF(AE26="","",VLOOKUP(AE26,Inflation!$A$2:'Inflation'!$B$25,2))</f>
        <v/>
      </c>
      <c r="BJ26" s="2" t="str">
        <f>IF(AB26="","",AB26*(Inflation!$B$2/BI26))</f>
        <v/>
      </c>
      <c r="BK26" s="2" t="str">
        <f>IF(AC26="","",AC26*(Inflation!$B$2/BI26))</f>
        <v/>
      </c>
      <c r="BL26" s="2" t="str">
        <f>IF(AD26="","",AD26*(Inflation!$B$2/BI26))</f>
        <v/>
      </c>
      <c r="BM26" s="2">
        <f>IF(AI26="","",VLOOKUP(AI26,Inflation!$A$2:'Inflation'!$B$25,2))</f>
        <v>113.78400000000001</v>
      </c>
      <c r="BN26" s="2">
        <f>IF(AF26="","",AF26*(Inflation!$B$2/BM26))</f>
        <v>192.12316318638821</v>
      </c>
      <c r="BO26" s="2" t="str">
        <f>IF(AG26="","",AG26*(Inflation!$B$2/BM26))</f>
        <v/>
      </c>
      <c r="BP26" s="2" t="str">
        <f>IF(AH26="","",AH26*(Inflation!$B$2/BM26))</f>
        <v/>
      </c>
      <c r="BQ26" s="2">
        <f>IF(AM26="","",VLOOKUP(AM26,Inflation!$A$2:'Inflation'!$B$25,2))</f>
        <v>113.78400000000001</v>
      </c>
      <c r="BR26" s="2">
        <f>IF(AJ26="","",AJ26*(Inflation!$B$2/BQ26))</f>
        <v>192.12316318638821</v>
      </c>
      <c r="BS26" s="2" t="str">
        <f>IF(AK26="","",AK26*(Inflation!$B$2/BQ26))</f>
        <v/>
      </c>
      <c r="BT26" s="2" t="str">
        <f>IF(AL26="","",AL26*(Inflation!$B$2/BQ26))</f>
        <v/>
      </c>
    </row>
    <row r="27" spans="1:72" ht="33.75" x14ac:dyDescent="0.2">
      <c r="A27" s="68" t="s">
        <v>219</v>
      </c>
      <c r="B27" s="68" t="s">
        <v>38</v>
      </c>
      <c r="C27" s="68" t="s">
        <v>24</v>
      </c>
      <c r="D27" s="68" t="s">
        <v>220</v>
      </c>
      <c r="E27" s="39" t="s">
        <v>377</v>
      </c>
      <c r="F27" s="40" t="s">
        <v>413</v>
      </c>
      <c r="G27" s="64" t="s">
        <v>509</v>
      </c>
      <c r="H27" s="68"/>
      <c r="I27" s="68"/>
      <c r="J27" s="68"/>
      <c r="K27" s="68"/>
      <c r="L27" s="68"/>
      <c r="M27" s="68"/>
      <c r="N27" s="68"/>
      <c r="O27" s="68"/>
      <c r="P27" s="68"/>
      <c r="Q27" s="68"/>
      <c r="R27" s="68"/>
      <c r="S27" s="68"/>
      <c r="T27" s="68"/>
      <c r="U27" s="68"/>
      <c r="V27" s="68"/>
      <c r="W27" s="68"/>
      <c r="X27" s="74">
        <v>390</v>
      </c>
      <c r="Y27" s="68"/>
      <c r="Z27" s="68"/>
      <c r="AA27" s="76">
        <v>2021</v>
      </c>
      <c r="AB27" s="74">
        <v>390</v>
      </c>
      <c r="AC27" s="68"/>
      <c r="AD27" s="68"/>
      <c r="AE27" s="76">
        <v>2021</v>
      </c>
      <c r="AF27" s="68"/>
      <c r="AG27" s="68"/>
      <c r="AH27" s="68"/>
      <c r="AI27" s="68"/>
      <c r="AJ27" s="68"/>
      <c r="AK27" s="68"/>
      <c r="AL27" s="68"/>
      <c r="AM27" s="68"/>
      <c r="AO27" s="2" t="str">
        <f>IF(K27="","",VLOOKUP(K27,Inflation!$A$2:'Inflation'!$B$25,2))</f>
        <v/>
      </c>
      <c r="AP27" s="2" t="str">
        <f>IF(H27="","",H27*(Inflation!$B$2/AO27))</f>
        <v/>
      </c>
      <c r="AQ27" s="2" t="str">
        <f>IF(I27="","",I27*(Inflation!$B$2/AO27))</f>
        <v/>
      </c>
      <c r="AR27" s="2" t="str">
        <f>IF(J27="","",J27*(Inflation!$B$2/AO27))</f>
        <v/>
      </c>
      <c r="AS27" s="2" t="str">
        <f>IF(O27="","",VLOOKUP(O27,Inflation!$A$2:'Inflation'!$B$25,2))</f>
        <v/>
      </c>
      <c r="AT27" s="2" t="str">
        <f>IF(L27="","",L27*(Inflation!$B$2/AS27))</f>
        <v/>
      </c>
      <c r="AU27" s="2" t="str">
        <f>IF(M27="","",M27*(Inflation!$B$2/AS27))</f>
        <v/>
      </c>
      <c r="AV27" s="2" t="str">
        <f>IF(N27="","",N27*(Inflation!$B$2/AS27))</f>
        <v/>
      </c>
      <c r="AW27" s="2" t="str">
        <f>IF(S27="","",VLOOKUP(S27,Inflation!$A$2:'Inflation'!$B$25,2))</f>
        <v/>
      </c>
      <c r="AX27" s="2" t="str">
        <f>IF(P27="","",P27*(Inflation!$B$2/AW27))</f>
        <v/>
      </c>
      <c r="AY27" s="2" t="str">
        <f>IF(Q27="","",Q27*(Inflation!$B$2/AW27))</f>
        <v/>
      </c>
      <c r="AZ27" s="2" t="str">
        <f>IF(R27="","",R27*(Inflation!$B$2/AW27))</f>
        <v/>
      </c>
      <c r="BA27" s="2" t="str">
        <f>IF(W27="","",VLOOKUP(W27,Inflation!$A$2:'Inflation'!$B$25,2))</f>
        <v/>
      </c>
      <c r="BB27" s="2" t="str">
        <f>IF(T27="","",T27*(Inflation!$B$2/BA27))</f>
        <v/>
      </c>
      <c r="BC27" s="2" t="str">
        <f>IF(U27="","",U27*(Inflation!$B$2/BA27))</f>
        <v/>
      </c>
      <c r="BD27" s="2" t="str">
        <f>IF(V27="","",V27*(Inflation!$B$2/BA27))</f>
        <v/>
      </c>
      <c r="BE27" s="2">
        <f>IF(AA27="","",VLOOKUP(AA27,Inflation!$A$2:'Inflation'!$B$25,2))</f>
        <v>118.895</v>
      </c>
      <c r="BF27" s="2">
        <f>IF(X27="","",X27*(Inflation!$B$2/BE27))</f>
        <v>261.7046133142689</v>
      </c>
      <c r="BG27" s="2" t="str">
        <f>IF(Y27="","",Y27*(Inflation!$B$2/BE27))</f>
        <v/>
      </c>
      <c r="BH27" s="2" t="str">
        <f>IF(Z27="","",Z27*(Inflation!$B$2/BE27))</f>
        <v/>
      </c>
      <c r="BI27" s="2">
        <f>IF(AE27="","",VLOOKUP(AE27,Inflation!$A$2:'Inflation'!$B$25,2))</f>
        <v>118.895</v>
      </c>
      <c r="BJ27" s="2">
        <f>IF(AB27="","",AB27*(Inflation!$B$2/BI27))</f>
        <v>261.7046133142689</v>
      </c>
      <c r="BK27" s="2" t="str">
        <f>IF(AC27="","",AC27*(Inflation!$B$2/BI27))</f>
        <v/>
      </c>
      <c r="BL27" s="2" t="str">
        <f>IF(AD27="","",AD27*(Inflation!$B$2/BI27))</f>
        <v/>
      </c>
      <c r="BM27" s="2" t="str">
        <f>IF(AI27="","",VLOOKUP(AI27,Inflation!$A$2:'Inflation'!$B$25,2))</f>
        <v/>
      </c>
      <c r="BN27" s="2" t="str">
        <f>IF(AF27="","",AF27*(Inflation!$B$2/BM27))</f>
        <v/>
      </c>
      <c r="BO27" s="2" t="str">
        <f>IF(AG27="","",AG27*(Inflation!$B$2/BM27))</f>
        <v/>
      </c>
      <c r="BP27" s="2" t="str">
        <f>IF(AH27="","",AH27*(Inflation!$B$2/BM27))</f>
        <v/>
      </c>
      <c r="BQ27" s="2" t="str">
        <f>IF(AM27="","",VLOOKUP(AM27,Inflation!$A$2:'Inflation'!$B$25,2))</f>
        <v/>
      </c>
      <c r="BR27" s="2" t="str">
        <f>IF(AJ27="","",AJ27*(Inflation!$B$2/BQ27))</f>
        <v/>
      </c>
      <c r="BS27" s="2" t="str">
        <f>IF(AK27="","",AK27*(Inflation!$B$2/BQ27))</f>
        <v/>
      </c>
      <c r="BT27" s="2" t="str">
        <f>IF(AL27="","",AL27*(Inflation!$B$2/BQ27))</f>
        <v/>
      </c>
    </row>
    <row r="28" spans="1:72" ht="33.75" x14ac:dyDescent="0.2">
      <c r="A28" s="68" t="s">
        <v>223</v>
      </c>
      <c r="B28" s="68" t="s">
        <v>38</v>
      </c>
      <c r="C28" s="68" t="s">
        <v>24</v>
      </c>
      <c r="D28" s="68" t="s">
        <v>224</v>
      </c>
      <c r="E28" s="39" t="s">
        <v>377</v>
      </c>
      <c r="F28" s="40" t="s">
        <v>415</v>
      </c>
      <c r="G28" s="64" t="s">
        <v>510</v>
      </c>
      <c r="H28" s="68"/>
      <c r="I28" s="68"/>
      <c r="J28" s="68"/>
      <c r="K28" s="68"/>
      <c r="L28" s="68"/>
      <c r="M28" s="68"/>
      <c r="N28" s="68"/>
      <c r="O28" s="68"/>
      <c r="P28" s="68"/>
      <c r="Q28" s="68"/>
      <c r="R28" s="68"/>
      <c r="S28" s="68"/>
      <c r="T28" s="68"/>
      <c r="U28" s="68"/>
      <c r="V28" s="68"/>
      <c r="W28" s="68"/>
      <c r="X28" s="74">
        <v>190</v>
      </c>
      <c r="Y28" s="68"/>
      <c r="Z28" s="68"/>
      <c r="AA28" s="76">
        <v>2020</v>
      </c>
      <c r="AB28" s="74">
        <v>190</v>
      </c>
      <c r="AC28" s="68"/>
      <c r="AD28" s="68"/>
      <c r="AE28" s="76">
        <v>2020</v>
      </c>
      <c r="AF28" s="68">
        <v>60</v>
      </c>
      <c r="AG28" s="68"/>
      <c r="AH28" s="68"/>
      <c r="AI28" s="76">
        <v>2020</v>
      </c>
      <c r="AJ28" s="80">
        <v>60</v>
      </c>
      <c r="AK28" s="80"/>
      <c r="AL28" s="80"/>
      <c r="AM28" s="81">
        <v>2020</v>
      </c>
      <c r="AO28" s="2" t="str">
        <f>IF(K28="","",VLOOKUP(K28,Inflation!$A$2:'Inflation'!$B$25,2))</f>
        <v/>
      </c>
      <c r="AP28" s="2" t="str">
        <f>IF(H28="","",H28*(Inflation!$B$2/AO28))</f>
        <v/>
      </c>
      <c r="AQ28" s="2" t="str">
        <f>IF(I28="","",I28*(Inflation!$B$2/AO28))</f>
        <v/>
      </c>
      <c r="AR28" s="2" t="str">
        <f>IF(J28="","",J28*(Inflation!$B$2/AO28))</f>
        <v/>
      </c>
      <c r="AS28" s="2" t="str">
        <f>IF(O28="","",VLOOKUP(O28,Inflation!$A$2:'Inflation'!$B$25,2))</f>
        <v/>
      </c>
      <c r="AT28" s="2" t="str">
        <f>IF(L28="","",L28*(Inflation!$B$2/AS28))</f>
        <v/>
      </c>
      <c r="AU28" s="2" t="str">
        <f>IF(M28="","",M28*(Inflation!$B$2/AS28))</f>
        <v/>
      </c>
      <c r="AV28" s="2" t="str">
        <f>IF(N28="","",N28*(Inflation!$B$2/AS28))</f>
        <v/>
      </c>
      <c r="AW28" s="2" t="str">
        <f>IF(S28="","",VLOOKUP(S28,Inflation!$A$2:'Inflation'!$B$25,2))</f>
        <v/>
      </c>
      <c r="AX28" s="2" t="str">
        <f>IF(P28="","",P28*(Inflation!$B$2/AW28))</f>
        <v/>
      </c>
      <c r="AY28" s="2" t="str">
        <f>IF(Q28="","",Q28*(Inflation!$B$2/AW28))</f>
        <v/>
      </c>
      <c r="AZ28" s="2" t="str">
        <f>IF(R28="","",R28*(Inflation!$B$2/AW28))</f>
        <v/>
      </c>
      <c r="BA28" s="2" t="str">
        <f>IF(W28="","",VLOOKUP(W28,Inflation!$A$2:'Inflation'!$B$25,2))</f>
        <v/>
      </c>
      <c r="BB28" s="2" t="str">
        <f>IF(T28="","",T28*(Inflation!$B$2/BA28))</f>
        <v/>
      </c>
      <c r="BC28" s="2" t="str">
        <f>IF(U28="","",U28*(Inflation!$B$2/BA28))</f>
        <v/>
      </c>
      <c r="BD28" s="2" t="str">
        <f>IF(V28="","",V28*(Inflation!$B$2/BA28))</f>
        <v/>
      </c>
      <c r="BE28" s="2">
        <f>IF(AA28="","",VLOOKUP(AA28,Inflation!$A$2:'Inflation'!$B$25,2))</f>
        <v>113.78400000000001</v>
      </c>
      <c r="BF28" s="2">
        <f>IF(X28="","",X28*(Inflation!$B$2/BE28))</f>
        <v>133.22409126063417</v>
      </c>
      <c r="BG28" s="2" t="str">
        <f>IF(Y28="","",Y28*(Inflation!$B$2/BE28))</f>
        <v/>
      </c>
      <c r="BH28" s="2" t="str">
        <f>IF(Z28="","",Z28*(Inflation!$B$2/BE28))</f>
        <v/>
      </c>
      <c r="BI28" s="2">
        <f>IF(AE28="","",VLOOKUP(AE28,Inflation!$A$2:'Inflation'!$B$25,2))</f>
        <v>113.78400000000001</v>
      </c>
      <c r="BJ28" s="2">
        <f>IF(AB28="","",AB28*(Inflation!$B$2/BI28))</f>
        <v>133.22409126063417</v>
      </c>
      <c r="BK28" s="2" t="str">
        <f>IF(AC28="","",AC28*(Inflation!$B$2/BI28))</f>
        <v/>
      </c>
      <c r="BL28" s="2" t="str">
        <f>IF(AD28="","",AD28*(Inflation!$B$2/BI28))</f>
        <v/>
      </c>
      <c r="BM28" s="2">
        <f>IF(AI28="","",VLOOKUP(AI28,Inflation!$A$2:'Inflation'!$B$25,2))</f>
        <v>113.78400000000001</v>
      </c>
      <c r="BN28" s="2">
        <f>IF(AF28="","",AF28*(Inflation!$B$2/BM28))</f>
        <v>42.070765661252892</v>
      </c>
      <c r="BO28" s="2" t="str">
        <f>IF(AG28="","",AG28*(Inflation!$B$2/BM28))</f>
        <v/>
      </c>
      <c r="BP28" s="2" t="str">
        <f>IF(AH28="","",AH28*(Inflation!$B$2/BM28))</f>
        <v/>
      </c>
      <c r="BQ28" s="2">
        <f>IF(AM28="","",VLOOKUP(AM28,Inflation!$A$2:'Inflation'!$B$25,2))</f>
        <v>113.78400000000001</v>
      </c>
      <c r="BR28" s="2">
        <f>IF(AJ28="","",AJ28*(Inflation!$B$2/BQ28))</f>
        <v>42.070765661252892</v>
      </c>
      <c r="BS28" s="2" t="str">
        <f>IF(AK28="","",AK28*(Inflation!$B$2/BQ28))</f>
        <v/>
      </c>
      <c r="BT28" s="2" t="str">
        <f>IF(AL28="","",AL28*(Inflation!$B$2/BQ28))</f>
        <v/>
      </c>
    </row>
    <row r="29" spans="1:72" ht="33.75" x14ac:dyDescent="0.2">
      <c r="A29" s="68" t="s">
        <v>229</v>
      </c>
      <c r="B29" s="68" t="s">
        <v>38</v>
      </c>
      <c r="C29" s="68" t="s">
        <v>24</v>
      </c>
      <c r="D29" s="68" t="s">
        <v>230</v>
      </c>
      <c r="E29" s="39" t="s">
        <v>379</v>
      </c>
      <c r="F29" s="40" t="s">
        <v>418</v>
      </c>
      <c r="G29" s="64" t="s">
        <v>511</v>
      </c>
      <c r="H29" s="68"/>
      <c r="I29" s="68"/>
      <c r="J29" s="68"/>
      <c r="K29" s="68"/>
      <c r="L29" s="68"/>
      <c r="M29" s="68"/>
      <c r="N29" s="68"/>
      <c r="O29" s="68"/>
      <c r="P29" s="68"/>
      <c r="Q29" s="68"/>
      <c r="R29" s="68"/>
      <c r="S29" s="68"/>
      <c r="T29" s="68"/>
      <c r="U29" s="68"/>
      <c r="V29" s="68"/>
      <c r="W29" s="68"/>
      <c r="X29" s="80">
        <v>0</v>
      </c>
      <c r="Y29" s="80"/>
      <c r="Z29" s="80"/>
      <c r="AA29" s="81">
        <v>2020</v>
      </c>
      <c r="AB29" s="80">
        <v>0</v>
      </c>
      <c r="AC29" s="68"/>
      <c r="AD29" s="68"/>
      <c r="AE29" s="76">
        <v>2020</v>
      </c>
      <c r="AF29" s="68"/>
      <c r="AG29" s="68"/>
      <c r="AH29" s="68"/>
      <c r="AI29" s="68"/>
      <c r="AJ29" s="80"/>
      <c r="AK29" s="80"/>
      <c r="AL29" s="80"/>
      <c r="AM29" s="80"/>
      <c r="AO29" s="2" t="str">
        <f>IF(K29="","",VLOOKUP(K29,Inflation!$A$2:'Inflation'!$B$25,2))</f>
        <v/>
      </c>
      <c r="AP29" s="2" t="str">
        <f>IF(H29="","",H29*(Inflation!$B$2/AO29))</f>
        <v/>
      </c>
      <c r="AQ29" s="2" t="str">
        <f>IF(I29="","",I29*(Inflation!$B$2/AO29))</f>
        <v/>
      </c>
      <c r="AR29" s="2" t="str">
        <f>IF(J29="","",J29*(Inflation!$B$2/AO29))</f>
        <v/>
      </c>
      <c r="AS29" s="2" t="str">
        <f>IF(O29="","",VLOOKUP(O29,Inflation!$A$2:'Inflation'!$B$25,2))</f>
        <v/>
      </c>
      <c r="AT29" s="2" t="str">
        <f>IF(L29="","",L29*(Inflation!$B$2/AS29))</f>
        <v/>
      </c>
      <c r="AU29" s="2" t="str">
        <f>IF(M29="","",M29*(Inflation!$B$2/AS29))</f>
        <v/>
      </c>
      <c r="AV29" s="2" t="str">
        <f>IF(N29="","",N29*(Inflation!$B$2/AS29))</f>
        <v/>
      </c>
      <c r="AW29" s="2" t="str">
        <f>IF(S29="","",VLOOKUP(S29,Inflation!$A$2:'Inflation'!$B$25,2))</f>
        <v/>
      </c>
      <c r="AX29" s="2" t="str">
        <f>IF(P29="","",P29*(Inflation!$B$2/AW29))</f>
        <v/>
      </c>
      <c r="AY29" s="2" t="str">
        <f>IF(Q29="","",Q29*(Inflation!$B$2/AW29))</f>
        <v/>
      </c>
      <c r="AZ29" s="2" t="str">
        <f>IF(R29="","",R29*(Inflation!$B$2/AW29))</f>
        <v/>
      </c>
      <c r="BA29" s="2" t="str">
        <f>IF(W29="","",VLOOKUP(W29,Inflation!$A$2:'Inflation'!$B$25,2))</f>
        <v/>
      </c>
      <c r="BB29" s="2" t="str">
        <f>IF(T29="","",T29*(Inflation!$B$2/BA29))</f>
        <v/>
      </c>
      <c r="BC29" s="2" t="str">
        <f>IF(U29="","",U29*(Inflation!$B$2/BA29))</f>
        <v/>
      </c>
      <c r="BD29" s="2" t="str">
        <f>IF(V29="","",V29*(Inflation!$B$2/BA29))</f>
        <v/>
      </c>
      <c r="BE29" s="66">
        <f>IF(AA29="","",VLOOKUP(AA29,Inflation!$A$2:'Inflation'!$B$25,2))</f>
        <v>113.78400000000001</v>
      </c>
      <c r="BF29" s="66">
        <f>IF(X29="","",X29*(Inflation!$B$2/BE29))</f>
        <v>0</v>
      </c>
      <c r="BG29" s="2" t="str">
        <f>IF(Y29="","",Y29*(Inflation!$B$2/BE29))</f>
        <v/>
      </c>
      <c r="BH29" s="2" t="str">
        <f>IF(Z29="","",Z29*(Inflation!$B$2/BE29))</f>
        <v/>
      </c>
      <c r="BI29" s="66">
        <f>IF(AE29="","",VLOOKUP(AE29,Inflation!$A$2:'Inflation'!$B$25,2))</f>
        <v>113.78400000000001</v>
      </c>
      <c r="BJ29" s="66">
        <f>IF(AB29="","",AB29*(Inflation!$B$2/BI29))</f>
        <v>0</v>
      </c>
      <c r="BK29" s="2" t="str">
        <f>IF(AC29="","",AC29*(Inflation!$B$2/BI29))</f>
        <v/>
      </c>
      <c r="BL29" s="2" t="str">
        <f>IF(AD29="","",AD29*(Inflation!$B$2/BI29))</f>
        <v/>
      </c>
      <c r="BM29" s="2" t="str">
        <f>IF(AI29="","",VLOOKUP(AI29,Inflation!$A$2:'Inflation'!$B$25,2))</f>
        <v/>
      </c>
      <c r="BN29" s="2" t="str">
        <f>IF(AF29="","",AF29*(Inflation!$B$2/BM29))</f>
        <v/>
      </c>
      <c r="BO29" s="2" t="str">
        <f>IF(AG29="","",AG29*(Inflation!$B$2/BM29))</f>
        <v/>
      </c>
      <c r="BP29" s="2" t="str">
        <f>IF(AH29="","",AH29*(Inflation!$B$2/BM29))</f>
        <v/>
      </c>
      <c r="BQ29" s="2" t="str">
        <f>IF(AM29="","",VLOOKUP(AM29,Inflation!$A$2:'Inflation'!$B$25,2))</f>
        <v/>
      </c>
      <c r="BR29" s="2" t="str">
        <f>IF(AJ29="","",AJ29*(Inflation!$B$2/BQ29))</f>
        <v/>
      </c>
      <c r="BS29" s="2" t="str">
        <f>IF(AK29="","",AK29*(Inflation!$B$2/BQ29))</f>
        <v/>
      </c>
      <c r="BT29" s="2" t="str">
        <f>IF(AL29="","",AL29*(Inflation!$B$2/BQ29))</f>
        <v/>
      </c>
    </row>
    <row r="30" spans="1:72" ht="33.75" x14ac:dyDescent="0.2">
      <c r="A30" s="68" t="s">
        <v>236</v>
      </c>
      <c r="B30" s="68" t="s">
        <v>38</v>
      </c>
      <c r="C30" s="68" t="s">
        <v>24</v>
      </c>
      <c r="D30" s="68" t="s">
        <v>237</v>
      </c>
      <c r="E30" s="39" t="s">
        <v>381</v>
      </c>
      <c r="F30" s="40" t="s">
        <v>421</v>
      </c>
      <c r="G30" s="64" t="s">
        <v>512</v>
      </c>
      <c r="H30" s="68"/>
      <c r="I30" s="68"/>
      <c r="J30" s="68"/>
      <c r="K30" s="68"/>
      <c r="L30" s="68"/>
      <c r="M30" s="68"/>
      <c r="N30" s="68"/>
      <c r="O30" s="68"/>
      <c r="P30" s="74"/>
      <c r="Q30" s="68">
        <v>120</v>
      </c>
      <c r="R30" s="68"/>
      <c r="S30" s="76">
        <v>2020</v>
      </c>
      <c r="T30" s="74"/>
      <c r="U30" s="68">
        <v>120</v>
      </c>
      <c r="V30" s="68"/>
      <c r="W30" s="76">
        <v>2020</v>
      </c>
      <c r="X30" s="74">
        <v>1552</v>
      </c>
      <c r="Y30" s="68"/>
      <c r="Z30" s="68"/>
      <c r="AA30" s="76">
        <v>2020</v>
      </c>
      <c r="AB30" s="74">
        <v>1550</v>
      </c>
      <c r="AC30" s="68"/>
      <c r="AD30" s="68"/>
      <c r="AE30" s="76">
        <v>2020</v>
      </c>
      <c r="AF30" s="68"/>
      <c r="AG30" s="68"/>
      <c r="AH30" s="68"/>
      <c r="AI30" s="68"/>
      <c r="AJ30" s="80"/>
      <c r="AK30" s="80"/>
      <c r="AL30" s="80"/>
      <c r="AM30" s="80"/>
      <c r="AO30" s="2" t="str">
        <f>IF(K30="","",VLOOKUP(K30,Inflation!$A$2:'Inflation'!$B$25,2))</f>
        <v/>
      </c>
      <c r="AP30" s="2" t="str">
        <f>IF(H30="","",H30*(Inflation!$B$2/AO30))</f>
        <v/>
      </c>
      <c r="AQ30" s="2" t="str">
        <f>IF(I30="","",I30*(Inflation!$B$2/AO30))</f>
        <v/>
      </c>
      <c r="AR30" s="2" t="str">
        <f>IF(J30="","",J30*(Inflation!$B$2/AO30))</f>
        <v/>
      </c>
      <c r="AS30" s="2" t="str">
        <f>IF(O30="","",VLOOKUP(O30,Inflation!$A$2:'Inflation'!$B$25,2))</f>
        <v/>
      </c>
      <c r="AT30" s="2" t="str">
        <f>IF(L30="","",L30*(Inflation!$B$2/AS30))</f>
        <v/>
      </c>
      <c r="AU30" s="2" t="str">
        <f>IF(M30="","",M30*(Inflation!$B$2/AS30))</f>
        <v/>
      </c>
      <c r="AV30" s="2" t="str">
        <f>IF(N30="","",N30*(Inflation!$B$2/AS30))</f>
        <v/>
      </c>
      <c r="AW30" s="2">
        <f>IF(S30="","",VLOOKUP(S30,Inflation!$A$2:'Inflation'!$B$25,2))</f>
        <v>113.78400000000001</v>
      </c>
      <c r="AX30" s="2" t="str">
        <f>IF(P30="","",P30*(Inflation!$B$2/AW30))</f>
        <v/>
      </c>
      <c r="AY30" s="2">
        <f>IF(Q30="","",Q30*(Inflation!$B$2/AW30))</f>
        <v>84.141531322505784</v>
      </c>
      <c r="AZ30" s="2" t="str">
        <f>IF(R30="","",R30*(Inflation!$B$2/AW30))</f>
        <v/>
      </c>
      <c r="BA30" s="2">
        <f>IF(W30="","",VLOOKUP(W30,Inflation!$A$2:'Inflation'!$B$25,2))</f>
        <v>113.78400000000001</v>
      </c>
      <c r="BB30" s="2" t="str">
        <f>IF(T30="","",T30*(Inflation!$B$2/BA30))</f>
        <v/>
      </c>
      <c r="BC30" s="2">
        <f>IF(U30="","",U30*(Inflation!$B$2/BA30))</f>
        <v>84.141531322505784</v>
      </c>
      <c r="BD30" s="2" t="str">
        <f>IF(V30="","",V30*(Inflation!$B$2/BA30))</f>
        <v/>
      </c>
      <c r="BE30" s="2">
        <f>IF(AA30="","",VLOOKUP(AA30,Inflation!$A$2:'Inflation'!$B$25,2))</f>
        <v>113.78400000000001</v>
      </c>
      <c r="BF30" s="2">
        <f>IF(X30="","",X30*(Inflation!$B$2/BE30))</f>
        <v>1088.2304717710749</v>
      </c>
      <c r="BG30" s="2" t="str">
        <f>IF(Y30="","",Y30*(Inflation!$B$2/BE30))</f>
        <v/>
      </c>
      <c r="BH30" s="2" t="str">
        <f>IF(Z30="","",Z30*(Inflation!$B$2/BE30))</f>
        <v/>
      </c>
      <c r="BI30" s="2">
        <f>IF(AE30="","",VLOOKUP(AE30,Inflation!$A$2:'Inflation'!$B$25,2))</f>
        <v>113.78400000000001</v>
      </c>
      <c r="BJ30" s="2">
        <f>IF(AB30="","",AB30*(Inflation!$B$2/BI30))</f>
        <v>1086.8281129156999</v>
      </c>
      <c r="BK30" s="2" t="str">
        <f>IF(AC30="","",AC30*(Inflation!$B$2/BI30))</f>
        <v/>
      </c>
      <c r="BL30" s="2" t="str">
        <f>IF(AD30="","",AD30*(Inflation!$B$2/BI30))</f>
        <v/>
      </c>
      <c r="BM30" s="2" t="str">
        <f>IF(AI30="","",VLOOKUP(AI30,Inflation!$A$2:'Inflation'!$B$25,2))</f>
        <v/>
      </c>
      <c r="BN30" s="2" t="str">
        <f>IF(AF30="","",AF30*(Inflation!$B$2/BM30))</f>
        <v/>
      </c>
      <c r="BO30" s="2" t="str">
        <f>IF(AG30="","",AG30*(Inflation!$B$2/BM30))</f>
        <v/>
      </c>
      <c r="BP30" s="2" t="str">
        <f>IF(AH30="","",AH30*(Inflation!$B$2/BM30))</f>
        <v/>
      </c>
      <c r="BQ30" s="2" t="str">
        <f>IF(AM30="","",VLOOKUP(AM30,Inflation!$A$2:'Inflation'!$B$25,2))</f>
        <v/>
      </c>
      <c r="BR30" s="2" t="str">
        <f>IF(AJ30="","",AJ30*(Inflation!$B$2/BQ30))</f>
        <v/>
      </c>
      <c r="BS30" s="2" t="str">
        <f>IF(AK30="","",AK30*(Inflation!$B$2/BQ30))</f>
        <v/>
      </c>
      <c r="BT30" s="2" t="str">
        <f>IF(AL30="","",AL30*(Inflation!$B$2/BQ30))</f>
        <v/>
      </c>
    </row>
    <row r="31" spans="1:72" ht="26.45" customHeight="1" x14ac:dyDescent="0.2">
      <c r="A31" s="68" t="s">
        <v>244</v>
      </c>
      <c r="B31" s="68" t="s">
        <v>38</v>
      </c>
      <c r="C31" s="68" t="s">
        <v>24</v>
      </c>
      <c r="D31" s="68" t="s">
        <v>245</v>
      </c>
      <c r="E31" s="39" t="s">
        <v>646</v>
      </c>
      <c r="F31" s="40" t="s">
        <v>425</v>
      </c>
      <c r="G31" s="65" t="s">
        <v>513</v>
      </c>
      <c r="H31" s="68"/>
      <c r="I31" s="68"/>
      <c r="J31" s="68"/>
      <c r="K31" s="68"/>
      <c r="L31" s="68"/>
      <c r="M31" s="68"/>
      <c r="N31" s="68"/>
      <c r="O31" s="68"/>
      <c r="P31" s="68">
        <v>-31.57</v>
      </c>
      <c r="Q31" s="68"/>
      <c r="R31" s="68"/>
      <c r="S31" s="76">
        <v>2020</v>
      </c>
      <c r="T31" s="68">
        <v>-30.99</v>
      </c>
      <c r="U31" s="68"/>
      <c r="V31" s="68"/>
      <c r="W31" s="76">
        <v>2020</v>
      </c>
      <c r="X31" s="68">
        <v>266.10000000000002</v>
      </c>
      <c r="Y31" s="68"/>
      <c r="Z31" s="68"/>
      <c r="AA31" s="76">
        <v>2020</v>
      </c>
      <c r="AB31" s="68">
        <v>277.3</v>
      </c>
      <c r="AC31" s="68"/>
      <c r="AD31" s="68"/>
      <c r="AE31" s="81">
        <v>2020</v>
      </c>
      <c r="AF31" s="80">
        <v>23</v>
      </c>
      <c r="AG31" s="80"/>
      <c r="AH31" s="80"/>
      <c r="AI31" s="81">
        <v>2020</v>
      </c>
      <c r="AJ31" s="80">
        <v>23</v>
      </c>
      <c r="AK31" s="80"/>
      <c r="AL31" s="80"/>
      <c r="AM31" s="81">
        <v>2020</v>
      </c>
      <c r="AO31" s="2" t="str">
        <f>IF(K31="","",VLOOKUP(K31,Inflation!$A$2:'Inflation'!$B$25,2))</f>
        <v/>
      </c>
      <c r="AP31" s="2" t="str">
        <f>IF(H31="","",H31*(Inflation!$B$2/AO31))</f>
        <v/>
      </c>
      <c r="AQ31" s="2" t="str">
        <f>IF(I31="","",I31*(Inflation!$B$2/AO31))</f>
        <v/>
      </c>
      <c r="AR31" s="2" t="str">
        <f>IF(J31="","",J31*(Inflation!$B$2/AO31))</f>
        <v/>
      </c>
      <c r="AS31" s="2" t="str">
        <f>IF(O31="","",VLOOKUP(O31,Inflation!$A$2:'Inflation'!$B$25,2))</f>
        <v/>
      </c>
      <c r="AT31" s="2" t="str">
        <f>IF(L31="","",L31*(Inflation!$B$2/AS31))</f>
        <v/>
      </c>
      <c r="AU31" s="2" t="str">
        <f>IF(M31="","",M31*(Inflation!$B$2/AS31))</f>
        <v/>
      </c>
      <c r="AV31" s="2" t="str">
        <f>IF(N31="","",N31*(Inflation!$B$2/AS31))</f>
        <v/>
      </c>
      <c r="AW31" s="66">
        <f>IF(S31="","",VLOOKUP(S31,Inflation!$A$2:'Inflation'!$B$25,2))</f>
        <v>113.78400000000001</v>
      </c>
      <c r="AX31" s="66">
        <f>IF(P31="","",P31*(Inflation!$B$2/AW31))</f>
        <v>-22.136234532095898</v>
      </c>
      <c r="AY31" s="66" t="str">
        <f>IF(Q31="","",Q31*(Inflation!$B$2/AW31))</f>
        <v/>
      </c>
      <c r="AZ31" s="66" t="str">
        <f>IF(R31="","",R31*(Inflation!$B$2/AW31))</f>
        <v/>
      </c>
      <c r="BA31" s="66">
        <f>IF(W31="","",VLOOKUP(W31,Inflation!$A$2:'Inflation'!$B$25,2))</f>
        <v>113.78400000000001</v>
      </c>
      <c r="BB31" s="66">
        <f>IF(T31="","",T31*(Inflation!$B$2/BA31))</f>
        <v>-21.729550464037121</v>
      </c>
      <c r="BC31" s="2" t="str">
        <f>IF(U31="","",U31*(Inflation!$B$2/BA31))</f>
        <v/>
      </c>
      <c r="BD31" s="2" t="str">
        <f>IF(V31="","",V31*(Inflation!$B$2/BA31))</f>
        <v/>
      </c>
      <c r="BE31" s="2">
        <f>IF(AA31="","",VLOOKUP(AA31,Inflation!$A$2:'Inflation'!$B$25,2))</f>
        <v>113.78400000000001</v>
      </c>
      <c r="BF31" s="2">
        <f>IF(X31="","",X31*(Inflation!$B$2/BE31))</f>
        <v>186.58384570765662</v>
      </c>
      <c r="BG31" s="2" t="str">
        <f>IF(Y31="","",Y31*(Inflation!$B$2/BE31))</f>
        <v/>
      </c>
      <c r="BH31" s="2" t="str">
        <f>IF(Z31="","",Z31*(Inflation!$B$2/BE31))</f>
        <v/>
      </c>
      <c r="BI31" s="2">
        <f>IF(AE31="","",VLOOKUP(AE31,Inflation!$A$2:'Inflation'!$B$25,2))</f>
        <v>113.78400000000001</v>
      </c>
      <c r="BJ31" s="2">
        <f>IF(AB31="","",AB31*(Inflation!$B$2/BI31))</f>
        <v>194.43705529775715</v>
      </c>
      <c r="BK31" s="2" t="str">
        <f>IF(AC31="","",AC31*(Inflation!$B$2/BI31))</f>
        <v/>
      </c>
      <c r="BL31" s="2" t="str">
        <f>IF(AD31="","",AD31*(Inflation!$B$2/BI31))</f>
        <v/>
      </c>
      <c r="BM31" s="66">
        <f>IF(AI31="","",VLOOKUP(AI31,Inflation!$A$2:'Inflation'!$B$25,2))</f>
        <v>113.78400000000001</v>
      </c>
      <c r="BN31" s="66">
        <f>IF(AF31="","",AF31*(Inflation!$B$2/BM31))</f>
        <v>16.127126836813609</v>
      </c>
      <c r="BO31" s="66" t="str">
        <f>IF(AG31="","",AG31*(Inflation!$B$2/BM31))</f>
        <v/>
      </c>
      <c r="BP31" s="66" t="str">
        <f>IF(AH31="","",AH31*(Inflation!$B$2/BM31))</f>
        <v/>
      </c>
      <c r="BQ31" s="66">
        <f>IF(AM31="","",VLOOKUP(AM31,Inflation!$A$2:'Inflation'!$B$25,2))</f>
        <v>113.78400000000001</v>
      </c>
      <c r="BR31" s="66">
        <f>IF(AJ31="","",AJ31*(Inflation!$B$2/BQ31))</f>
        <v>16.127126836813609</v>
      </c>
      <c r="BS31" s="2" t="str">
        <f>IF(AK31="","",AK31*(Inflation!$B$2/BQ31))</f>
        <v/>
      </c>
      <c r="BT31" s="2" t="str">
        <f>IF(AL31="","",AL31*(Inflation!$B$2/BQ31))</f>
        <v/>
      </c>
    </row>
    <row r="32" spans="1:72" ht="33.75" x14ac:dyDescent="0.2">
      <c r="A32" s="68" t="s">
        <v>217</v>
      </c>
      <c r="B32" s="68" t="s">
        <v>38</v>
      </c>
      <c r="C32" s="68" t="s">
        <v>24</v>
      </c>
      <c r="D32" s="68" t="s">
        <v>218</v>
      </c>
      <c r="E32" s="39"/>
      <c r="F32" s="40" t="s">
        <v>412</v>
      </c>
      <c r="G32" s="64" t="s">
        <v>514</v>
      </c>
      <c r="H32" s="74"/>
      <c r="I32" s="74"/>
      <c r="J32" s="74"/>
      <c r="K32" s="68"/>
      <c r="L32" s="74"/>
      <c r="M32" s="74"/>
      <c r="N32" s="74"/>
      <c r="O32" s="68"/>
      <c r="P32" s="68"/>
      <c r="Q32" s="68"/>
      <c r="R32" s="68"/>
      <c r="S32" s="68"/>
      <c r="T32" s="68"/>
      <c r="U32" s="68"/>
      <c r="V32" s="68"/>
      <c r="W32" s="68"/>
      <c r="X32" s="74"/>
      <c r="Y32" s="68"/>
      <c r="Z32" s="68"/>
      <c r="AA32" s="68"/>
      <c r="AB32" s="74"/>
      <c r="AC32" s="68"/>
      <c r="AD32" s="68"/>
      <c r="AE32" s="68"/>
      <c r="AF32" s="68"/>
      <c r="AG32" s="68"/>
      <c r="AH32" s="68"/>
      <c r="AI32" s="68"/>
      <c r="AJ32" s="68"/>
      <c r="AK32" s="68"/>
      <c r="AL32" s="68"/>
      <c r="AM32" s="68"/>
      <c r="AO32" s="2" t="str">
        <f>IF(K32="","",VLOOKUP(K32,Inflation!$A$2:'Inflation'!$B$25,2))</f>
        <v/>
      </c>
      <c r="AP32" s="2" t="str">
        <f>IF(H32="","",H32*(Inflation!$B$2/AO32))</f>
        <v/>
      </c>
      <c r="AQ32" s="2" t="str">
        <f>IF(I32="","",I32*(Inflation!$B$2/AO32))</f>
        <v/>
      </c>
      <c r="AR32" s="2" t="str">
        <f>IF(J32="","",J32*(Inflation!$B$2/AO32))</f>
        <v/>
      </c>
      <c r="AS32" s="2" t="str">
        <f>IF(O32="","",VLOOKUP(O32,Inflation!$A$2:'Inflation'!$B$25,2))</f>
        <v/>
      </c>
      <c r="AT32" s="2" t="str">
        <f>IF(L32="","",L32*(Inflation!$B$2/AS32))</f>
        <v/>
      </c>
      <c r="AU32" s="2" t="str">
        <f>IF(M32="","",M32*(Inflation!$B$2/AS32))</f>
        <v/>
      </c>
      <c r="AV32" s="2" t="str">
        <f>IF(N32="","",N32*(Inflation!$B$2/AS32))</f>
        <v/>
      </c>
      <c r="AW32" s="2" t="str">
        <f>IF(S32="","",VLOOKUP(S32,Inflation!$A$2:'Inflation'!$B$25,2))</f>
        <v/>
      </c>
      <c r="AX32" s="2" t="str">
        <f>IF(P32="","",P32*(Inflation!$B$2/AW32))</f>
        <v/>
      </c>
      <c r="AY32" s="2" t="str">
        <f>IF(Q32="","",Q32*(Inflation!$B$2/AW32))</f>
        <v/>
      </c>
      <c r="AZ32" s="2" t="str">
        <f>IF(R32="","",R32*(Inflation!$B$2/AW32))</f>
        <v/>
      </c>
      <c r="BA32" s="2" t="str">
        <f>IF(W32="","",VLOOKUP(W32,Inflation!$A$2:'Inflation'!$B$25,2))</f>
        <v/>
      </c>
      <c r="BB32" s="2" t="str">
        <f>IF(T32="","",T32*(Inflation!$B$2/BA32))</f>
        <v/>
      </c>
      <c r="BC32" s="2" t="str">
        <f>IF(U32="","",U32*(Inflation!$B$2/BA32))</f>
        <v/>
      </c>
      <c r="BD32" s="2" t="str">
        <f>IF(V32="","",V32*(Inflation!$B$2/BA32))</f>
        <v/>
      </c>
      <c r="BE32" s="2" t="str">
        <f>IF(AA32="","",VLOOKUP(AA32,Inflation!$A$2:'Inflation'!$B$25,2))</f>
        <v/>
      </c>
      <c r="BF32" s="2" t="str">
        <f>IF(X32="","",X32*(Inflation!$B$2/BE32))</f>
        <v/>
      </c>
      <c r="BG32" s="2" t="str">
        <f>IF(Y32="","",Y32*(Inflation!$B$2/BE32))</f>
        <v/>
      </c>
      <c r="BH32" s="2" t="str">
        <f>IF(Z32="","",Z32*(Inflation!$B$2/BE32))</f>
        <v/>
      </c>
      <c r="BI32" s="2" t="str">
        <f>IF(AE32="","",VLOOKUP(AE32,Inflation!$A$2:'Inflation'!$B$25,2))</f>
        <v/>
      </c>
      <c r="BJ32" s="2" t="str">
        <f>IF(AB32="","",AB32*(Inflation!$B$2/BI32))</f>
        <v/>
      </c>
      <c r="BK32" s="2" t="str">
        <f>IF(AC32="","",AC32*(Inflation!$B$2/BI32))</f>
        <v/>
      </c>
      <c r="BL32" s="2" t="str">
        <f>IF(AD32="","",AD32*(Inflation!$B$2/BI32))</f>
        <v/>
      </c>
      <c r="BM32" s="2" t="str">
        <f>IF(AI32="","",VLOOKUP(AI32,Inflation!$A$2:'Inflation'!$B$25,2))</f>
        <v/>
      </c>
      <c r="BN32" s="2" t="str">
        <f>IF(AF32="","",AF32*(Inflation!$B$2/BM32))</f>
        <v/>
      </c>
      <c r="BO32" s="2" t="str">
        <f>IF(AG32="","",AG32*(Inflation!$B$2/BM32))</f>
        <v/>
      </c>
      <c r="BP32" s="2" t="str">
        <f>IF(AH32="","",AH32*(Inflation!$B$2/BM32))</f>
        <v/>
      </c>
      <c r="BQ32" s="2" t="str">
        <f>IF(AM32="","",VLOOKUP(AM32,Inflation!$A$2:'Inflation'!$B$25,2))</f>
        <v/>
      </c>
      <c r="BR32" s="2" t="str">
        <f>IF(AJ32="","",AJ32*(Inflation!$B$2/BQ32))</f>
        <v/>
      </c>
      <c r="BS32" s="2" t="str">
        <f>IF(AK32="","",AK32*(Inflation!$B$2/BQ32))</f>
        <v/>
      </c>
      <c r="BT32" s="2" t="str">
        <f>IF(AL32="","",AL32*(Inflation!$B$2/BQ32))</f>
        <v/>
      </c>
    </row>
    <row r="33" spans="1:72" s="8" customFormat="1" ht="33.75" x14ac:dyDescent="0.2">
      <c r="A33" s="68" t="s">
        <v>269</v>
      </c>
      <c r="B33" s="68" t="s">
        <v>38</v>
      </c>
      <c r="C33" s="68" t="s">
        <v>24</v>
      </c>
      <c r="D33" s="68" t="s">
        <v>270</v>
      </c>
      <c r="E33" s="39" t="s">
        <v>381</v>
      </c>
      <c r="F33" s="40" t="s">
        <v>438</v>
      </c>
      <c r="G33" s="64" t="s">
        <v>515</v>
      </c>
      <c r="H33" s="68"/>
      <c r="I33" s="68"/>
      <c r="J33" s="68"/>
      <c r="K33" s="68"/>
      <c r="L33" s="68"/>
      <c r="M33" s="68"/>
      <c r="N33" s="68"/>
      <c r="O33" s="68"/>
      <c r="P33" s="68"/>
      <c r="Q33" s="74"/>
      <c r="R33" s="74"/>
      <c r="S33" s="68"/>
      <c r="T33" s="68"/>
      <c r="U33" s="74"/>
      <c r="V33" s="74"/>
      <c r="W33" s="68"/>
      <c r="X33" s="68">
        <v>734.5</v>
      </c>
      <c r="Y33" s="68"/>
      <c r="Z33" s="68"/>
      <c r="AA33" s="76">
        <v>2021</v>
      </c>
      <c r="AB33" s="68">
        <v>734.5</v>
      </c>
      <c r="AC33" s="68"/>
      <c r="AD33" s="68"/>
      <c r="AE33" s="76">
        <v>2021</v>
      </c>
      <c r="AF33" s="68"/>
      <c r="AG33" s="68"/>
      <c r="AH33" s="68"/>
      <c r="AI33" s="68"/>
      <c r="AJ33" s="68"/>
      <c r="AK33" s="68"/>
      <c r="AL33" s="68"/>
      <c r="AM33" s="68"/>
      <c r="AO33" s="2" t="str">
        <f>IF(K33="","",VLOOKUP(K33,Inflation!$A$2:'Inflation'!$B$25,2))</f>
        <v/>
      </c>
      <c r="AP33" s="2" t="str">
        <f>IF(H33="","",H33*(Inflation!$B$2/AO33))</f>
        <v/>
      </c>
      <c r="AQ33" s="2" t="str">
        <f>IF(I33="","",I33*(Inflation!$B$2/AO33))</f>
        <v/>
      </c>
      <c r="AR33" s="2" t="str">
        <f>IF(J33="","",J33*(Inflation!$B$2/AO33))</f>
        <v/>
      </c>
      <c r="AS33" s="2" t="str">
        <f>IF(O33="","",VLOOKUP(O33,Inflation!$A$2:'Inflation'!$B$25,2))</f>
        <v/>
      </c>
      <c r="AT33" s="2" t="str">
        <f>IF(L33="","",L33*(Inflation!$B$2/AS33))</f>
        <v/>
      </c>
      <c r="AU33" s="2" t="str">
        <f>IF(M33="","",M33*(Inflation!$B$2/AS33))</f>
        <v/>
      </c>
      <c r="AV33" s="2" t="str">
        <f>IF(N33="","",N33*(Inflation!$B$2/AS33))</f>
        <v/>
      </c>
      <c r="AW33" s="2" t="str">
        <f>IF(S33="","",VLOOKUP(S33,Inflation!$A$2:'Inflation'!$B$25,2))</f>
        <v/>
      </c>
      <c r="AX33" s="2" t="str">
        <f>IF(P33="","",P33*(Inflation!$B$2/AW33))</f>
        <v/>
      </c>
      <c r="AY33" s="2" t="str">
        <f>IF(Q33="","",Q33*(Inflation!$B$2/AW33))</f>
        <v/>
      </c>
      <c r="AZ33" s="2" t="str">
        <f>IF(R33="","",R33*(Inflation!$B$2/AW33))</f>
        <v/>
      </c>
      <c r="BA33" s="2" t="str">
        <f>IF(W33="","",VLOOKUP(W33,Inflation!$A$2:'Inflation'!$B$25,2))</f>
        <v/>
      </c>
      <c r="BB33" s="2" t="str">
        <f>IF(T33="","",T33*(Inflation!$B$2/BA33))</f>
        <v/>
      </c>
      <c r="BC33" s="2" t="str">
        <f>IF(U33="","",U33*(Inflation!$B$2/BA33))</f>
        <v/>
      </c>
      <c r="BD33" s="2" t="str">
        <f>IF(V33="","",V33*(Inflation!$B$2/BA33))</f>
        <v/>
      </c>
      <c r="BE33" s="2">
        <f>IF(AA33="","",VLOOKUP(AA33,Inflation!$A$2:'Inflation'!$B$25,2))</f>
        <v>118.895</v>
      </c>
      <c r="BF33" s="2">
        <f>IF(X33="","",X33*(Inflation!$B$2/BE33))</f>
        <v>492.87702174187314</v>
      </c>
      <c r="BG33" s="2" t="str">
        <f>IF(Y33="","",Y33*(Inflation!$B$2/BE33))</f>
        <v/>
      </c>
      <c r="BH33" s="2" t="str">
        <f>IF(Z33="","",Z33*(Inflation!$B$2/BE33))</f>
        <v/>
      </c>
      <c r="BI33" s="2">
        <f>IF(AE33="","",VLOOKUP(AE33,Inflation!$A$2:'Inflation'!$B$25,2))</f>
        <v>118.895</v>
      </c>
      <c r="BJ33" s="2">
        <f>IF(AB33="","",AB33*(Inflation!$B$2/BI33))</f>
        <v>492.87702174187314</v>
      </c>
      <c r="BK33" s="2" t="str">
        <f>IF(AC33="","",AC33*(Inflation!$B$2/BI33))</f>
        <v/>
      </c>
      <c r="BL33" s="2" t="str">
        <f>IF(AD33="","",AD33*(Inflation!$B$2/BI33))</f>
        <v/>
      </c>
      <c r="BM33" s="2" t="str">
        <f>IF(AI33="","",VLOOKUP(AI33,Inflation!$A$2:'Inflation'!$B$25,2))</f>
        <v/>
      </c>
      <c r="BN33" s="2" t="str">
        <f>IF(AF33="","",AF33*(Inflation!$B$2/BM33))</f>
        <v/>
      </c>
      <c r="BO33" s="2" t="str">
        <f>IF(AG33="","",AG33*(Inflation!$B$2/BM33))</f>
        <v/>
      </c>
      <c r="BP33" s="2" t="str">
        <f>IF(AH33="","",AH33*(Inflation!$B$2/BM33))</f>
        <v/>
      </c>
      <c r="BQ33" s="2" t="str">
        <f>IF(AM33="","",VLOOKUP(AM33,Inflation!$A$2:'Inflation'!$B$25,2))</f>
        <v/>
      </c>
      <c r="BR33" s="2" t="str">
        <f>IF(AJ33="","",AJ33*(Inflation!$B$2/BQ33))</f>
        <v/>
      </c>
      <c r="BS33" s="2" t="str">
        <f>IF(AK33="","",AK33*(Inflation!$B$2/BQ33))</f>
        <v/>
      </c>
      <c r="BT33" s="2" t="str">
        <f>IF(AL33="","",AL33*(Inflation!$B$2/BQ33))</f>
        <v/>
      </c>
    </row>
    <row r="34" spans="1:72" s="8" customFormat="1" ht="33.75" x14ac:dyDescent="0.2">
      <c r="A34" s="68" t="s">
        <v>271</v>
      </c>
      <c r="B34" s="68" t="s">
        <v>38</v>
      </c>
      <c r="C34" s="68" t="s">
        <v>24</v>
      </c>
      <c r="D34" s="68" t="s">
        <v>272</v>
      </c>
      <c r="E34" s="39" t="s">
        <v>381</v>
      </c>
      <c r="F34" s="40" t="s">
        <v>439</v>
      </c>
      <c r="G34" s="64" t="s">
        <v>516</v>
      </c>
      <c r="H34" s="68"/>
      <c r="I34" s="68"/>
      <c r="J34" s="68"/>
      <c r="K34" s="68"/>
      <c r="L34" s="68"/>
      <c r="M34" s="68"/>
      <c r="N34" s="68"/>
      <c r="O34" s="68"/>
      <c r="P34" s="68"/>
      <c r="Q34" s="68"/>
      <c r="R34" s="68"/>
      <c r="S34" s="68"/>
      <c r="T34" s="68"/>
      <c r="U34" s="68"/>
      <c r="V34" s="68"/>
      <c r="W34" s="68"/>
      <c r="X34" s="74">
        <v>130</v>
      </c>
      <c r="Y34" s="74"/>
      <c r="Z34" s="74"/>
      <c r="AA34" s="76">
        <v>2021</v>
      </c>
      <c r="AB34" s="74">
        <v>130</v>
      </c>
      <c r="AC34" s="74"/>
      <c r="AD34" s="74"/>
      <c r="AE34" s="76">
        <v>2021</v>
      </c>
      <c r="AF34" s="68"/>
      <c r="AG34" s="68"/>
      <c r="AH34" s="68"/>
      <c r="AI34" s="68"/>
      <c r="AJ34" s="68"/>
      <c r="AK34" s="68"/>
      <c r="AL34" s="68"/>
      <c r="AM34" s="68"/>
      <c r="AN34" s="1"/>
      <c r="AO34" s="2" t="str">
        <f>IF(K34="","",VLOOKUP(K34,Inflation!$A$2:'Inflation'!$B$25,2))</f>
        <v/>
      </c>
      <c r="AP34" s="2" t="str">
        <f>IF(H34="","",H34*(Inflation!$B$2/AO34))</f>
        <v/>
      </c>
      <c r="AQ34" s="2" t="str">
        <f>IF(I34="","",I34*(Inflation!$B$2/AO34))</f>
        <v/>
      </c>
      <c r="AR34" s="2" t="str">
        <f>IF(J34="","",J34*(Inflation!$B$2/AO34))</f>
        <v/>
      </c>
      <c r="AS34" s="2" t="str">
        <f>IF(O34="","",VLOOKUP(O34,Inflation!$A$2:'Inflation'!$B$25,2))</f>
        <v/>
      </c>
      <c r="AT34" s="2" t="str">
        <f>IF(L34="","",L34*(Inflation!$B$2/AS34))</f>
        <v/>
      </c>
      <c r="AU34" s="2" t="str">
        <f>IF(M34="","",M34*(Inflation!$B$2/AS34))</f>
        <v/>
      </c>
      <c r="AV34" s="2" t="str">
        <f>IF(N34="","",N34*(Inflation!$B$2/AS34))</f>
        <v/>
      </c>
      <c r="AW34" s="2" t="str">
        <f>IF(S34="","",VLOOKUP(S34,Inflation!$A$2:'Inflation'!$B$25,2))</f>
        <v/>
      </c>
      <c r="AX34" s="2" t="str">
        <f>IF(P34="","",P34*(Inflation!$B$2/AW34))</f>
        <v/>
      </c>
      <c r="AY34" s="2" t="str">
        <f>IF(Q34="","",Q34*(Inflation!$B$2/AW34))</f>
        <v/>
      </c>
      <c r="AZ34" s="2" t="str">
        <f>IF(R34="","",R34*(Inflation!$B$2/AW34))</f>
        <v/>
      </c>
      <c r="BA34" s="2" t="str">
        <f>IF(W34="","",VLOOKUP(W34,Inflation!$A$2:'Inflation'!$B$25,2))</f>
        <v/>
      </c>
      <c r="BB34" s="2" t="str">
        <f>IF(T34="","",T34*(Inflation!$B$2/BA34))</f>
        <v/>
      </c>
      <c r="BC34" s="2" t="str">
        <f>IF(U34="","",U34*(Inflation!$B$2/BA34))</f>
        <v/>
      </c>
      <c r="BD34" s="2" t="str">
        <f>IF(V34="","",V34*(Inflation!$B$2/BA34))</f>
        <v/>
      </c>
      <c r="BE34" s="2">
        <f>IF(AA34="","",VLOOKUP(AA34,Inflation!$A$2:'Inflation'!$B$25,2))</f>
        <v>118.895</v>
      </c>
      <c r="BF34" s="2">
        <f>IF(X34="","",X34*(Inflation!$B$2/BE34))</f>
        <v>87.234871104756309</v>
      </c>
      <c r="BG34" s="2" t="str">
        <f>IF(Y34="","",Y34*(Inflation!$B$2/BE34))</f>
        <v/>
      </c>
      <c r="BH34" s="2" t="str">
        <f>IF(Z34="","",Z34*(Inflation!$B$2/BE34))</f>
        <v/>
      </c>
      <c r="BI34" s="2">
        <f>IF(AE34="","",VLOOKUP(AE34,Inflation!$A$2:'Inflation'!$B$25,2))</f>
        <v>118.895</v>
      </c>
      <c r="BJ34" s="2">
        <f>IF(AB34="","",AB34*(Inflation!$B$2/BI34))</f>
        <v>87.234871104756309</v>
      </c>
      <c r="BK34" s="2" t="str">
        <f>IF(AC34="","",AC34*(Inflation!$B$2/BI34))</f>
        <v/>
      </c>
      <c r="BL34" s="2" t="str">
        <f>IF(AD34="","",AD34*(Inflation!$B$2/BI34))</f>
        <v/>
      </c>
      <c r="BM34" s="2" t="str">
        <f>IF(AI34="","",VLOOKUP(AI34,Inflation!$A$2:'Inflation'!$B$25,2))</f>
        <v/>
      </c>
      <c r="BN34" s="2" t="str">
        <f>IF(AF34="","",AF34*(Inflation!$B$2/BM34))</f>
        <v/>
      </c>
      <c r="BO34" s="2" t="str">
        <f>IF(AG34="","",AG34*(Inflation!$B$2/BM34))</f>
        <v/>
      </c>
      <c r="BP34" s="2" t="str">
        <f>IF(AH34="","",AH34*(Inflation!$B$2/BM34))</f>
        <v/>
      </c>
      <c r="BQ34" s="2" t="str">
        <f>IF(AM34="","",VLOOKUP(AM34,Inflation!$A$2:'Inflation'!$B$25,2))</f>
        <v/>
      </c>
      <c r="BR34" s="2" t="str">
        <f>IF(AJ34="","",AJ34*(Inflation!$B$2/BQ34))</f>
        <v/>
      </c>
      <c r="BS34" s="2" t="str">
        <f>IF(AK34="","",AK34*(Inflation!$B$2/BQ34))</f>
        <v/>
      </c>
      <c r="BT34" s="2" t="str">
        <f>IF(AL34="","",AL34*(Inflation!$B$2/BQ34))</f>
        <v/>
      </c>
    </row>
    <row r="35" spans="1:72" ht="22.5" x14ac:dyDescent="0.2">
      <c r="A35" s="68" t="s">
        <v>275</v>
      </c>
      <c r="B35" s="68" t="s">
        <v>38</v>
      </c>
      <c r="C35" s="68" t="s">
        <v>24</v>
      </c>
      <c r="D35" s="68" t="s">
        <v>276</v>
      </c>
      <c r="E35" s="39" t="s">
        <v>381</v>
      </c>
      <c r="F35" s="40" t="s">
        <v>441</v>
      </c>
      <c r="G35" s="65" t="s">
        <v>517</v>
      </c>
      <c r="H35" s="68"/>
      <c r="I35" s="68"/>
      <c r="J35" s="68"/>
      <c r="K35" s="68"/>
      <c r="L35" s="68"/>
      <c r="M35" s="68"/>
      <c r="N35" s="68"/>
      <c r="O35" s="68"/>
      <c r="P35" s="74"/>
      <c r="Q35" s="68"/>
      <c r="R35" s="68"/>
      <c r="S35" s="68"/>
      <c r="T35" s="74"/>
      <c r="U35" s="68"/>
      <c r="V35" s="68"/>
      <c r="W35" s="68"/>
      <c r="X35" s="68">
        <v>80</v>
      </c>
      <c r="Y35" s="68"/>
      <c r="Z35" s="68"/>
      <c r="AA35" s="76">
        <v>2020</v>
      </c>
      <c r="AB35" s="68">
        <v>80</v>
      </c>
      <c r="AC35" s="68"/>
      <c r="AD35" s="68"/>
      <c r="AE35" s="76">
        <v>2020</v>
      </c>
      <c r="AF35" s="68"/>
      <c r="AG35" s="68"/>
      <c r="AH35" s="68"/>
      <c r="AI35" s="68"/>
      <c r="AJ35" s="68"/>
      <c r="AK35" s="68"/>
      <c r="AL35" s="68"/>
      <c r="AM35" s="68"/>
      <c r="AO35" s="2" t="str">
        <f>IF(K35="","",VLOOKUP(K35,Inflation!$A$2:'Inflation'!$B$25,2))</f>
        <v/>
      </c>
      <c r="AP35" s="2" t="str">
        <f>IF(H35="","",H35*(Inflation!$B$2/AO35))</f>
        <v/>
      </c>
      <c r="AQ35" s="2" t="str">
        <f>IF(I35="","",I35*(Inflation!$B$2/AO35))</f>
        <v/>
      </c>
      <c r="AR35" s="2" t="str">
        <f>IF(J35="","",J35*(Inflation!$B$2/AO35))</f>
        <v/>
      </c>
      <c r="AS35" s="2" t="str">
        <f>IF(O35="","",VLOOKUP(O35,Inflation!$A$2:'Inflation'!$B$25,2))</f>
        <v/>
      </c>
      <c r="AT35" s="2" t="str">
        <f>IF(L35="","",L35*(Inflation!$B$2/AS35))</f>
        <v/>
      </c>
      <c r="AU35" s="2" t="str">
        <f>IF(M35="","",M35*(Inflation!$B$2/AS35))</f>
        <v/>
      </c>
      <c r="AV35" s="2" t="str">
        <f>IF(N35="","",N35*(Inflation!$B$2/AS35))</f>
        <v/>
      </c>
      <c r="AW35" s="2" t="str">
        <f>IF(S35="","",VLOOKUP(S35,Inflation!$A$2:'Inflation'!$B$25,2))</f>
        <v/>
      </c>
      <c r="AX35" s="2" t="str">
        <f>IF(P35="","",P35*(Inflation!$B$2/AW35))</f>
        <v/>
      </c>
      <c r="AY35" s="2" t="str">
        <f>IF(Q35="","",Q35*(Inflation!$B$2/AW35))</f>
        <v/>
      </c>
      <c r="AZ35" s="2" t="str">
        <f>IF(R35="","",R35*(Inflation!$B$2/AW35))</f>
        <v/>
      </c>
      <c r="BA35" s="2" t="str">
        <f>IF(W35="","",VLOOKUP(W35,Inflation!$A$2:'Inflation'!$B$25,2))</f>
        <v/>
      </c>
      <c r="BB35" s="2" t="str">
        <f>IF(T35="","",T35*(Inflation!$B$2/BA35))</f>
        <v/>
      </c>
      <c r="BC35" s="2" t="str">
        <f>IF(U35="","",U35*(Inflation!$B$2/BA35))</f>
        <v/>
      </c>
      <c r="BD35" s="2" t="str">
        <f>IF(V35="","",V35*(Inflation!$B$2/BA35))</f>
        <v/>
      </c>
      <c r="BE35" s="2">
        <f>IF(AA35="","",VLOOKUP(AA35,Inflation!$A$2:'Inflation'!$B$25,2))</f>
        <v>113.78400000000001</v>
      </c>
      <c r="BF35" s="2">
        <f>IF(X35="","",X35*(Inflation!$B$2/BE35))</f>
        <v>56.094354215003861</v>
      </c>
      <c r="BG35" s="2" t="str">
        <f>IF(Y35="","",Y35*(Inflation!$B$2/BE35))</f>
        <v/>
      </c>
      <c r="BH35" s="2" t="str">
        <f>IF(Z35="","",Z35*(Inflation!$B$2/BE35))</f>
        <v/>
      </c>
      <c r="BI35" s="2">
        <f>IF(AE35="","",VLOOKUP(AE35,Inflation!$A$2:'Inflation'!$B$25,2))</f>
        <v>113.78400000000001</v>
      </c>
      <c r="BJ35" s="2">
        <f>IF(AB35="","",AB35*(Inflation!$B$2/BI35))</f>
        <v>56.094354215003861</v>
      </c>
      <c r="BK35" s="2" t="str">
        <f>IF(AC35="","",AC35*(Inflation!$B$2/BI35))</f>
        <v/>
      </c>
      <c r="BL35" s="2" t="str">
        <f>IF(AD35="","",AD35*(Inflation!$B$2/BI35))</f>
        <v/>
      </c>
      <c r="BM35" s="2" t="str">
        <f>IF(AI35="","",VLOOKUP(AI35,Inflation!$A$2:'Inflation'!$B$25,2))</f>
        <v/>
      </c>
      <c r="BN35" s="2" t="str">
        <f>IF(AF35="","",AF35*(Inflation!$B$2/BM35))</f>
        <v/>
      </c>
      <c r="BO35" s="2" t="str">
        <f>IF(AG35="","",AG35*(Inflation!$B$2/BM35))</f>
        <v/>
      </c>
      <c r="BP35" s="2" t="str">
        <f>IF(AH35="","",AH35*(Inflation!$B$2/BM35))</f>
        <v/>
      </c>
      <c r="BQ35" s="2" t="str">
        <f>IF(AM35="","",VLOOKUP(AM35,Inflation!$A$2:'Inflation'!$B$25,2))</f>
        <v/>
      </c>
      <c r="BR35" s="2" t="str">
        <f>IF(AJ35="","",AJ35*(Inflation!$B$2/BQ35))</f>
        <v/>
      </c>
      <c r="BS35" s="2" t="str">
        <f>IF(AK35="","",AK35*(Inflation!$B$2/BQ35))</f>
        <v/>
      </c>
      <c r="BT35" s="2" t="str">
        <f>IF(AL35="","",AL35*(Inflation!$B$2/BQ35))</f>
        <v/>
      </c>
    </row>
    <row r="36" spans="1:72" ht="33.75" x14ac:dyDescent="0.2">
      <c r="A36" s="68" t="s">
        <v>273</v>
      </c>
      <c r="B36" s="68" t="s">
        <v>38</v>
      </c>
      <c r="C36" s="68" t="s">
        <v>24</v>
      </c>
      <c r="D36" s="68" t="s">
        <v>274</v>
      </c>
      <c r="E36" s="39" t="s">
        <v>381</v>
      </c>
      <c r="F36" s="40" t="s">
        <v>440</v>
      </c>
      <c r="G36" s="64" t="s">
        <v>518</v>
      </c>
      <c r="H36" s="68"/>
      <c r="I36" s="68"/>
      <c r="J36" s="68"/>
      <c r="K36" s="68"/>
      <c r="L36" s="68"/>
      <c r="M36" s="68"/>
      <c r="N36" s="68"/>
      <c r="O36" s="68"/>
      <c r="P36" s="68"/>
      <c r="Q36" s="68"/>
      <c r="R36" s="68"/>
      <c r="S36" s="68"/>
      <c r="T36" s="68"/>
      <c r="U36" s="68"/>
      <c r="V36" s="68"/>
      <c r="W36" s="68"/>
      <c r="X36" s="74">
        <v>480</v>
      </c>
      <c r="Y36" s="74"/>
      <c r="Z36" s="74"/>
      <c r="AA36" s="76">
        <v>2021</v>
      </c>
      <c r="AB36" s="74">
        <v>480</v>
      </c>
      <c r="AC36" s="74"/>
      <c r="AD36" s="74"/>
      <c r="AE36" s="76">
        <v>2021</v>
      </c>
      <c r="AF36" s="68"/>
      <c r="AG36" s="68"/>
      <c r="AH36" s="68"/>
      <c r="AI36" s="68"/>
      <c r="AJ36" s="68"/>
      <c r="AK36" s="68"/>
      <c r="AL36" s="68"/>
      <c r="AM36" s="68"/>
      <c r="AO36" s="2" t="str">
        <f>IF(K36="","",VLOOKUP(K36,Inflation!$A$2:'Inflation'!$B$25,2))</f>
        <v/>
      </c>
      <c r="AP36" s="2" t="str">
        <f>IF(H36="","",H36*(Inflation!$B$2/AO36))</f>
        <v/>
      </c>
      <c r="AQ36" s="2" t="str">
        <f>IF(I36="","",I36*(Inflation!$B$2/AO36))</f>
        <v/>
      </c>
      <c r="AR36" s="2" t="str">
        <f>IF(J36="","",J36*(Inflation!$B$2/AO36))</f>
        <v/>
      </c>
      <c r="AS36" s="2" t="str">
        <f>IF(O36="","",VLOOKUP(O36,Inflation!$A$2:'Inflation'!$B$25,2))</f>
        <v/>
      </c>
      <c r="AT36" s="2" t="str">
        <f>IF(L36="","",L36*(Inflation!$B$2/AS36))</f>
        <v/>
      </c>
      <c r="AU36" s="2" t="str">
        <f>IF(M36="","",M36*(Inflation!$B$2/AS36))</f>
        <v/>
      </c>
      <c r="AV36" s="2" t="str">
        <f>IF(N36="","",N36*(Inflation!$B$2/AS36))</f>
        <v/>
      </c>
      <c r="AW36" s="2" t="str">
        <f>IF(S36="","",VLOOKUP(S36,Inflation!$A$2:'Inflation'!$B$25,2))</f>
        <v/>
      </c>
      <c r="AX36" s="2" t="str">
        <f>IF(P36="","",P36*(Inflation!$B$2/AW36))</f>
        <v/>
      </c>
      <c r="AY36" s="2" t="str">
        <f>IF(Q36="","",Q36*(Inflation!$B$2/AW36))</f>
        <v/>
      </c>
      <c r="AZ36" s="2" t="str">
        <f>IF(R36="","",R36*(Inflation!$B$2/AW36))</f>
        <v/>
      </c>
      <c r="BA36" s="2" t="str">
        <f>IF(W36="","",VLOOKUP(W36,Inflation!$A$2:'Inflation'!$B$25,2))</f>
        <v/>
      </c>
      <c r="BB36" s="2" t="str">
        <f>IF(T36="","",T36*(Inflation!$B$2/BA36))</f>
        <v/>
      </c>
      <c r="BC36" s="2" t="str">
        <f>IF(U36="","",U36*(Inflation!$B$2/BA36))</f>
        <v/>
      </c>
      <c r="BD36" s="2" t="str">
        <f>IF(V36="","",V36*(Inflation!$B$2/BA36))</f>
        <v/>
      </c>
      <c r="BE36" s="2">
        <f>IF(AA36="","",VLOOKUP(AA36,Inflation!$A$2:'Inflation'!$B$25,2))</f>
        <v>118.895</v>
      </c>
      <c r="BF36" s="2">
        <f>IF(X36="","",X36*(Inflation!$B$2/BE36))</f>
        <v>322.09798561756173</v>
      </c>
      <c r="BG36" s="2" t="str">
        <f>IF(Y36="","",Y36*(Inflation!$B$2/BE36))</f>
        <v/>
      </c>
      <c r="BH36" s="2" t="str">
        <f>IF(Z36="","",Z36*(Inflation!$B$2/BE36))</f>
        <v/>
      </c>
      <c r="BI36" s="2">
        <f>IF(AE36="","",VLOOKUP(AE36,Inflation!$A$2:'Inflation'!$B$25,2))</f>
        <v>118.895</v>
      </c>
      <c r="BJ36" s="2">
        <f>IF(AB36="","",AB36*(Inflation!$B$2/BI36))</f>
        <v>322.09798561756173</v>
      </c>
      <c r="BK36" s="2" t="str">
        <f>IF(AC36="","",AC36*(Inflation!$B$2/BI36))</f>
        <v/>
      </c>
      <c r="BL36" s="2" t="str">
        <f>IF(AD36="","",AD36*(Inflation!$B$2/BI36))</f>
        <v/>
      </c>
      <c r="BM36" s="2" t="str">
        <f>IF(AI36="","",VLOOKUP(AI36,Inflation!$A$2:'Inflation'!$B$25,2))</f>
        <v/>
      </c>
      <c r="BN36" s="2" t="str">
        <f>IF(AF36="","",AF36*(Inflation!$B$2/BM36))</f>
        <v/>
      </c>
      <c r="BO36" s="2" t="str">
        <f>IF(AG36="","",AG36*(Inflation!$B$2/BM36))</f>
        <v/>
      </c>
      <c r="BP36" s="2" t="str">
        <f>IF(AH36="","",AH36*(Inflation!$B$2/BM36))</f>
        <v/>
      </c>
      <c r="BQ36" s="2" t="str">
        <f>IF(AM36="","",VLOOKUP(AM36,Inflation!$A$2:'Inflation'!$B$25,2))</f>
        <v/>
      </c>
      <c r="BR36" s="2" t="str">
        <f>IF(AJ36="","",AJ36*(Inflation!$B$2/BQ36))</f>
        <v/>
      </c>
      <c r="BS36" s="2" t="str">
        <f>IF(AK36="","",AK36*(Inflation!$B$2/BQ36))</f>
        <v/>
      </c>
      <c r="BT36" s="2" t="str">
        <f>IF(AL36="","",AL36*(Inflation!$B$2/BQ36))</f>
        <v/>
      </c>
    </row>
    <row r="37" spans="1:72" ht="22.5" x14ac:dyDescent="0.2">
      <c r="A37" s="68" t="s">
        <v>277</v>
      </c>
      <c r="B37" s="68" t="s">
        <v>38</v>
      </c>
      <c r="C37" s="68" t="s">
        <v>24</v>
      </c>
      <c r="D37" s="68" t="s">
        <v>278</v>
      </c>
      <c r="E37" s="39" t="s">
        <v>381</v>
      </c>
      <c r="F37" s="40" t="s">
        <v>442</v>
      </c>
      <c r="G37" s="65" t="s">
        <v>519</v>
      </c>
      <c r="H37" s="68"/>
      <c r="I37" s="68"/>
      <c r="J37" s="68"/>
      <c r="K37" s="68"/>
      <c r="L37" s="68"/>
      <c r="M37" s="68"/>
      <c r="N37" s="68"/>
      <c r="O37" s="68"/>
      <c r="P37" s="74"/>
      <c r="Q37" s="68"/>
      <c r="R37" s="68"/>
      <c r="S37" s="68"/>
      <c r="T37" s="74"/>
      <c r="U37" s="68"/>
      <c r="V37" s="68"/>
      <c r="W37" s="68"/>
      <c r="X37" s="68">
        <v>2335</v>
      </c>
      <c r="Y37" s="68"/>
      <c r="Z37" s="68"/>
      <c r="AA37" s="76">
        <v>2021</v>
      </c>
      <c r="AB37" s="68">
        <v>2335</v>
      </c>
      <c r="AC37" s="68"/>
      <c r="AD37" s="68"/>
      <c r="AE37" s="76">
        <v>2021</v>
      </c>
      <c r="AF37" s="68"/>
      <c r="AG37" s="68"/>
      <c r="AH37" s="68"/>
      <c r="AI37" s="68"/>
      <c r="AJ37" s="68"/>
      <c r="AK37" s="68"/>
      <c r="AL37" s="68"/>
      <c r="AM37" s="68"/>
      <c r="AO37" s="2" t="str">
        <f>IF(K37="","",VLOOKUP(K37,Inflation!$A$2:'Inflation'!$B$25,2))</f>
        <v/>
      </c>
      <c r="AP37" s="2" t="str">
        <f>IF(H37="","",H37*(Inflation!$B$2/AO37))</f>
        <v/>
      </c>
      <c r="AQ37" s="2" t="str">
        <f>IF(I37="","",I37*(Inflation!$B$2/AO37))</f>
        <v/>
      </c>
      <c r="AR37" s="2" t="str">
        <f>IF(J37="","",J37*(Inflation!$B$2/AO37))</f>
        <v/>
      </c>
      <c r="AS37" s="2" t="str">
        <f>IF(O37="","",VLOOKUP(O37,Inflation!$A$2:'Inflation'!$B$25,2))</f>
        <v/>
      </c>
      <c r="AT37" s="2" t="str">
        <f>IF(L37="","",L37*(Inflation!$B$2/AS37))</f>
        <v/>
      </c>
      <c r="AU37" s="2" t="str">
        <f>IF(M37="","",M37*(Inflation!$B$2/AS37))</f>
        <v/>
      </c>
      <c r="AV37" s="2" t="str">
        <f>IF(N37="","",N37*(Inflation!$B$2/AS37))</f>
        <v/>
      </c>
      <c r="AW37" s="2" t="str">
        <f>IF(S37="","",VLOOKUP(S37,Inflation!$A$2:'Inflation'!$B$25,2))</f>
        <v/>
      </c>
      <c r="AX37" s="2" t="str">
        <f>IF(P37="","",P37*(Inflation!$B$2/AW37))</f>
        <v/>
      </c>
      <c r="AY37" s="2" t="str">
        <f>IF(Q37="","",Q37*(Inflation!$B$2/AW37))</f>
        <v/>
      </c>
      <c r="AZ37" s="2" t="str">
        <f>IF(R37="","",R37*(Inflation!$B$2/AW37))</f>
        <v/>
      </c>
      <c r="BA37" s="2" t="str">
        <f>IF(W37="","",VLOOKUP(W37,Inflation!$A$2:'Inflation'!$B$25,2))</f>
        <v/>
      </c>
      <c r="BB37" s="2" t="str">
        <f>IF(T37="","",T37*(Inflation!$B$2/BA37))</f>
        <v/>
      </c>
      <c r="BC37" s="2" t="str">
        <f>IF(U37="","",U37*(Inflation!$B$2/BA37))</f>
        <v/>
      </c>
      <c r="BD37" s="2" t="str">
        <f>IF(V37="","",V37*(Inflation!$B$2/BA37))</f>
        <v/>
      </c>
      <c r="BE37" s="2">
        <f>IF(AA37="","",VLOOKUP(AA37,Inflation!$A$2:'Inflation'!$B$25,2))</f>
        <v>118.895</v>
      </c>
      <c r="BF37" s="2">
        <f>IF(X37="","",X37*(Inflation!$B$2/BE37))</f>
        <v>1566.8724925354306</v>
      </c>
      <c r="BG37" s="2" t="str">
        <f>IF(Y37="","",Y37*(Inflation!$B$2/BE37))</f>
        <v/>
      </c>
      <c r="BH37" s="2" t="str">
        <f>IF(Z37="","",Z37*(Inflation!$B$2/BE37))</f>
        <v/>
      </c>
      <c r="BI37" s="2">
        <f>IF(AE37="","",VLOOKUP(AE37,Inflation!$A$2:'Inflation'!$B$25,2))</f>
        <v>118.895</v>
      </c>
      <c r="BJ37" s="2">
        <f>IF(AB37="","",AB37*(Inflation!$B$2/BI37))</f>
        <v>1566.8724925354306</v>
      </c>
      <c r="BK37" s="2" t="str">
        <f>IF(AC37="","",AC37*(Inflation!$B$2/BI37))</f>
        <v/>
      </c>
      <c r="BL37" s="2" t="str">
        <f>IF(AD37="","",AD37*(Inflation!$B$2/BI37))</f>
        <v/>
      </c>
      <c r="BM37" s="2" t="str">
        <f>IF(AI37="","",VLOOKUP(AI37,Inflation!$A$2:'Inflation'!$B$25,2))</f>
        <v/>
      </c>
      <c r="BN37" s="2" t="str">
        <f>IF(AF37="","",AF37*(Inflation!$B$2/BM37))</f>
        <v/>
      </c>
      <c r="BO37" s="2" t="str">
        <f>IF(AG37="","",AG37*(Inflation!$B$2/BM37))</f>
        <v/>
      </c>
      <c r="BP37" s="2" t="str">
        <f>IF(AH37="","",AH37*(Inflation!$B$2/BM37))</f>
        <v/>
      </c>
      <c r="BQ37" s="2" t="str">
        <f>IF(AM37="","",VLOOKUP(AM37,Inflation!$A$2:'Inflation'!$B$25,2))</f>
        <v/>
      </c>
      <c r="BR37" s="2" t="str">
        <f>IF(AJ37="","",AJ37*(Inflation!$B$2/BQ37))</f>
        <v/>
      </c>
      <c r="BS37" s="2" t="str">
        <f>IF(AK37="","",AK37*(Inflation!$B$2/BQ37))</f>
        <v/>
      </c>
      <c r="BT37" s="2" t="str">
        <f>IF(AL37="","",AL37*(Inflation!$B$2/BQ37))</f>
        <v/>
      </c>
    </row>
    <row r="38" spans="1:72" ht="33.75" x14ac:dyDescent="0.2">
      <c r="A38" s="68" t="s">
        <v>207</v>
      </c>
      <c r="B38" s="68" t="s">
        <v>38</v>
      </c>
      <c r="C38" s="68" t="s">
        <v>24</v>
      </c>
      <c r="D38" s="68" t="s">
        <v>208</v>
      </c>
      <c r="E38" s="39"/>
      <c r="F38" s="40" t="s">
        <v>408</v>
      </c>
      <c r="G38" s="64" t="s">
        <v>520</v>
      </c>
      <c r="H38" s="68"/>
      <c r="I38" s="68"/>
      <c r="J38" s="68"/>
      <c r="K38" s="68"/>
      <c r="L38" s="68"/>
      <c r="M38" s="68"/>
      <c r="N38" s="68"/>
      <c r="O38" s="68"/>
      <c r="P38" s="68">
        <v>159.06</v>
      </c>
      <c r="Q38" s="68">
        <v>119.29</v>
      </c>
      <c r="R38" s="68">
        <v>198.82</v>
      </c>
      <c r="S38" s="76">
        <v>2020</v>
      </c>
      <c r="T38" s="68">
        <v>159.06</v>
      </c>
      <c r="U38" s="68">
        <v>119.29</v>
      </c>
      <c r="V38" s="68">
        <v>198.82</v>
      </c>
      <c r="W38" s="76">
        <v>2020</v>
      </c>
      <c r="X38" s="74"/>
      <c r="Y38" s="68"/>
      <c r="Z38" s="68"/>
      <c r="AA38" s="68"/>
      <c r="AB38" s="74"/>
      <c r="AC38" s="68"/>
      <c r="AD38" s="68"/>
      <c r="AE38" s="68"/>
      <c r="AF38" s="68"/>
      <c r="AG38" s="68"/>
      <c r="AH38" s="68"/>
      <c r="AI38" s="68"/>
      <c r="AJ38" s="68"/>
      <c r="AK38" s="68"/>
      <c r="AL38" s="68"/>
      <c r="AM38" s="68"/>
      <c r="AO38" s="2" t="str">
        <f>IF(K38="","",VLOOKUP(K38,Inflation!$A$2:'Inflation'!$B$25,2))</f>
        <v/>
      </c>
      <c r="AP38" s="2" t="str">
        <f>IF(H38="","",H38*(Inflation!$B$2/AO38))</f>
        <v/>
      </c>
      <c r="AQ38" s="2" t="str">
        <f>IF(I38="","",I38*(Inflation!$B$2/AO38))</f>
        <v/>
      </c>
      <c r="AR38" s="2" t="str">
        <f>IF(J38="","",J38*(Inflation!$B$2/AO38))</f>
        <v/>
      </c>
      <c r="AS38" s="2" t="str">
        <f>IF(O38="","",VLOOKUP(O38,Inflation!$A$2:'Inflation'!$B$25,2))</f>
        <v/>
      </c>
      <c r="AT38" s="2" t="str">
        <f>IF(L38="","",L38*(Inflation!$B$2/AS38))</f>
        <v/>
      </c>
      <c r="AU38" s="2" t="str">
        <f>IF(M38="","",M38*(Inflation!$B$2/AS38))</f>
        <v/>
      </c>
      <c r="AV38" s="2" t="str">
        <f>IF(N38="","",N38*(Inflation!$B$2/AS38))</f>
        <v/>
      </c>
      <c r="AW38" s="2">
        <f>IF(S38="","",VLOOKUP(S38,Inflation!$A$2:'Inflation'!$B$25,2))</f>
        <v>113.78400000000001</v>
      </c>
      <c r="AX38" s="2">
        <f>IF(P38="","",P38*(Inflation!$B$2/AW38))</f>
        <v>111.52959976798142</v>
      </c>
      <c r="AY38" s="2">
        <f>IF(Q38="","",Q38*(Inflation!$B$2/AW38))</f>
        <v>83.64369392884764</v>
      </c>
      <c r="AZ38" s="2">
        <f>IF(R38="","",R38*(Inflation!$B$2/AW38))</f>
        <v>139.40849381283834</v>
      </c>
      <c r="BA38" s="2">
        <f>IF(W38="","",VLOOKUP(W38,Inflation!$A$2:'Inflation'!$B$25,2))</f>
        <v>113.78400000000001</v>
      </c>
      <c r="BB38" s="2">
        <f>IF(T38="","",T38*(Inflation!$B$2/BA38))</f>
        <v>111.52959976798142</v>
      </c>
      <c r="BC38" s="2">
        <f>IF(U38="","",U38*(Inflation!$B$2/BA38))</f>
        <v>83.64369392884764</v>
      </c>
      <c r="BD38" s="2">
        <f>IF(V38="","",V38*(Inflation!$B$2/BA38))</f>
        <v>139.40849381283834</v>
      </c>
      <c r="BE38" s="2" t="str">
        <f>IF(AA38="","",VLOOKUP(AA38,Inflation!$A$2:'Inflation'!$B$25,2))</f>
        <v/>
      </c>
      <c r="BF38" s="2" t="str">
        <f>IF(X38="","",X38*(Inflation!$B$2/BE38))</f>
        <v/>
      </c>
      <c r="BG38" s="2" t="str">
        <f>IF(Y38="","",Y38*(Inflation!$B$2/BE38))</f>
        <v/>
      </c>
      <c r="BH38" s="2" t="str">
        <f>IF(Z38="","",Z38*(Inflation!$B$2/BE38))</f>
        <v/>
      </c>
      <c r="BI38" s="2" t="str">
        <f>IF(AE38="","",VLOOKUP(AE38,Inflation!$A$2:'Inflation'!$B$25,2))</f>
        <v/>
      </c>
      <c r="BJ38" s="2" t="str">
        <f>IF(AB38="","",AB38*(Inflation!$B$2/BI38))</f>
        <v/>
      </c>
      <c r="BK38" s="2" t="str">
        <f>IF(AC38="","",AC38*(Inflation!$B$2/BI38))</f>
        <v/>
      </c>
      <c r="BL38" s="2" t="str">
        <f>IF(AD38="","",AD38*(Inflation!$B$2/BI38))</f>
        <v/>
      </c>
      <c r="BM38" s="2" t="str">
        <f>IF(AI38="","",VLOOKUP(AI38,Inflation!$A$2:'Inflation'!$B$25,2))</f>
        <v/>
      </c>
      <c r="BN38" s="2" t="str">
        <f>IF(AF38="","",AF38*(Inflation!$B$2/BM38))</f>
        <v/>
      </c>
      <c r="BO38" s="2" t="str">
        <f>IF(AG38="","",AG38*(Inflation!$B$2/BM38))</f>
        <v/>
      </c>
      <c r="BP38" s="2" t="str">
        <f>IF(AH38="","",AH38*(Inflation!$B$2/BM38))</f>
        <v/>
      </c>
      <c r="BQ38" s="2" t="str">
        <f>IF(AM38="","",VLOOKUP(AM38,Inflation!$A$2:'Inflation'!$B$25,2))</f>
        <v/>
      </c>
      <c r="BR38" s="2" t="str">
        <f>IF(AJ38="","",AJ38*(Inflation!$B$2/BQ38))</f>
        <v/>
      </c>
      <c r="BS38" s="2" t="str">
        <f>IF(AK38="","",AK38*(Inflation!$B$2/BQ38))</f>
        <v/>
      </c>
      <c r="BT38" s="2" t="str">
        <f>IF(AL38="","",AL38*(Inflation!$B$2/BQ38))</f>
        <v/>
      </c>
    </row>
    <row r="39" spans="1:72" x14ac:dyDescent="0.2">
      <c r="A39" s="68" t="s">
        <v>279</v>
      </c>
      <c r="B39" s="68" t="s">
        <v>38</v>
      </c>
      <c r="C39" s="68" t="s">
        <v>24</v>
      </c>
      <c r="D39" s="68" t="s">
        <v>280</v>
      </c>
      <c r="E39" s="39" t="s">
        <v>388</v>
      </c>
      <c r="F39" s="40" t="s">
        <v>443</v>
      </c>
      <c r="G39" s="65" t="s">
        <v>521</v>
      </c>
      <c r="H39" s="68"/>
      <c r="I39" s="68"/>
      <c r="J39" s="68"/>
      <c r="K39" s="68"/>
      <c r="L39" s="68"/>
      <c r="M39" s="68"/>
      <c r="N39" s="68"/>
      <c r="O39" s="68"/>
      <c r="P39" s="68">
        <v>-268.8</v>
      </c>
      <c r="Q39" s="68"/>
      <c r="R39" s="68"/>
      <c r="S39" s="76">
        <v>2020</v>
      </c>
      <c r="T39" s="68">
        <v>-259</v>
      </c>
      <c r="U39" s="68"/>
      <c r="V39" s="68"/>
      <c r="W39" s="76">
        <v>2020</v>
      </c>
      <c r="X39" s="74"/>
      <c r="Y39" s="74">
        <v>480.9</v>
      </c>
      <c r="Z39" s="74">
        <v>1230.9000000000001</v>
      </c>
      <c r="AA39" s="76">
        <v>2021</v>
      </c>
      <c r="AB39" s="74"/>
      <c r="AC39" s="74">
        <v>481.5</v>
      </c>
      <c r="AD39" s="74">
        <v>1231.5</v>
      </c>
      <c r="AE39" s="76">
        <v>2021</v>
      </c>
      <c r="AF39" s="68"/>
      <c r="AG39" s="68"/>
      <c r="AH39" s="68"/>
      <c r="AI39" s="68"/>
      <c r="AJ39" s="68"/>
      <c r="AK39" s="68"/>
      <c r="AL39" s="68"/>
      <c r="AM39" s="68"/>
      <c r="AO39" s="2" t="str">
        <f>IF(K39="","",VLOOKUP(K39,Inflation!$A$2:'Inflation'!$B$25,2))</f>
        <v/>
      </c>
      <c r="AP39" s="2" t="str">
        <f>IF(H39="","",H39*(Inflation!$B$2/AO39))</f>
        <v/>
      </c>
      <c r="AQ39" s="2" t="str">
        <f>IF(I39="","",I39*(Inflation!$B$2/AO39))</f>
        <v/>
      </c>
      <c r="AR39" s="2" t="str">
        <f>IF(J39="","",J39*(Inflation!$B$2/AO39))</f>
        <v/>
      </c>
      <c r="AS39" s="2" t="str">
        <f>IF(O39="","",VLOOKUP(O39,Inflation!$A$2:'Inflation'!$B$25,2))</f>
        <v/>
      </c>
      <c r="AT39" s="2" t="str">
        <f>IF(L39="","",L39*(Inflation!$B$2/AS39))</f>
        <v/>
      </c>
      <c r="AU39" s="2" t="str">
        <f>IF(M39="","",M39*(Inflation!$B$2/AS39))</f>
        <v/>
      </c>
      <c r="AV39" s="2" t="str">
        <f>IF(N39="","",N39*(Inflation!$B$2/AS39))</f>
        <v/>
      </c>
      <c r="AW39" s="2">
        <f>IF(S39="","",VLOOKUP(S39,Inflation!$A$2:'Inflation'!$B$25,2))</f>
        <v>113.78400000000001</v>
      </c>
      <c r="AX39" s="2">
        <f>IF(P39="","",P39*(Inflation!$B$2/AW39))</f>
        <v>-188.47703016241297</v>
      </c>
      <c r="AY39" s="2" t="str">
        <f>IF(Q39="","",Q39*(Inflation!$B$2/AW39))</f>
        <v/>
      </c>
      <c r="AZ39" s="2" t="str">
        <f>IF(R39="","",R39*(Inflation!$B$2/AW39))</f>
        <v/>
      </c>
      <c r="BA39" s="2">
        <f>IF(W39="","",VLOOKUP(W39,Inflation!$A$2:'Inflation'!$B$25,2))</f>
        <v>113.78400000000001</v>
      </c>
      <c r="BB39" s="2">
        <f>IF(T39="","",T39*(Inflation!$B$2/BA39))</f>
        <v>-181.605471771075</v>
      </c>
      <c r="BC39" s="2" t="str">
        <f>IF(U39="","",U39*(Inflation!$B$2/BA39))</f>
        <v/>
      </c>
      <c r="BD39" s="2" t="str">
        <f>IF(V39="","",V39*(Inflation!$B$2/BA39))</f>
        <v/>
      </c>
      <c r="BE39" s="2">
        <f>IF(AA39="","",VLOOKUP(AA39,Inflation!$A$2:'Inflation'!$B$25,2))</f>
        <v>118.895</v>
      </c>
      <c r="BF39" s="2" t="str">
        <f>IF(X39="","",X39*(Inflation!$B$2/BE39))</f>
        <v/>
      </c>
      <c r="BG39" s="2">
        <f>IF(Y39="","",Y39*(Inflation!$B$2/BE39))</f>
        <v>322.70191934059466</v>
      </c>
      <c r="BH39" s="2">
        <f>IF(Z39="","",Z39*(Inflation!$B$2/BE39))</f>
        <v>825.98002186803501</v>
      </c>
      <c r="BI39" s="2">
        <f>IF(AE39="","",VLOOKUP(AE39,Inflation!$A$2:'Inflation'!$B$25,2))</f>
        <v>118.895</v>
      </c>
      <c r="BJ39" s="2" t="str">
        <f>IF(AB39="","",AB39*(Inflation!$B$2/BI39))</f>
        <v/>
      </c>
      <c r="BK39" s="2">
        <f>IF(AC39="","",AC39*(Inflation!$B$2/BI39))</f>
        <v>323.10454182261662</v>
      </c>
      <c r="BL39" s="2">
        <f>IF(AD39="","",AD39*(Inflation!$B$2/BI39))</f>
        <v>826.38264435005692</v>
      </c>
      <c r="BM39" s="2" t="str">
        <f>IF(AI39="","",VLOOKUP(AI39,Inflation!$A$2:'Inflation'!$B$25,2))</f>
        <v/>
      </c>
      <c r="BN39" s="2" t="str">
        <f>IF(AF39="","",AF39*(Inflation!$B$2/BM39))</f>
        <v/>
      </c>
      <c r="BO39" s="2" t="str">
        <f>IF(AG39="","",AG39*(Inflation!$B$2/BM39))</f>
        <v/>
      </c>
      <c r="BP39" s="2" t="str">
        <f>IF(AH39="","",AH39*(Inflation!$B$2/BM39))</f>
        <v/>
      </c>
      <c r="BQ39" s="2" t="str">
        <f>IF(AM39="","",VLOOKUP(AM39,Inflation!$A$2:'Inflation'!$B$25,2))</f>
        <v/>
      </c>
      <c r="BR39" s="2" t="str">
        <f>IF(AJ39="","",AJ39*(Inflation!$B$2/BQ39))</f>
        <v/>
      </c>
      <c r="BS39" s="2" t="str">
        <f>IF(AK39="","",AK39*(Inflation!$B$2/BQ39))</f>
        <v/>
      </c>
      <c r="BT39" s="2" t="str">
        <f>IF(AL39="","",AL39*(Inflation!$B$2/BQ39))</f>
        <v/>
      </c>
    </row>
    <row r="40" spans="1:72" x14ac:dyDescent="0.2">
      <c r="A40" s="68" t="s">
        <v>264</v>
      </c>
      <c r="B40" s="68" t="s">
        <v>38</v>
      </c>
      <c r="C40" s="68" t="s">
        <v>24</v>
      </c>
      <c r="D40" s="68" t="s">
        <v>265</v>
      </c>
      <c r="E40" s="39"/>
      <c r="F40" s="40" t="s">
        <v>436</v>
      </c>
      <c r="G40" s="65" t="s">
        <v>522</v>
      </c>
      <c r="H40" s="68"/>
      <c r="I40" s="68"/>
      <c r="J40" s="68"/>
      <c r="K40" s="68"/>
      <c r="L40" s="68"/>
      <c r="M40" s="68"/>
      <c r="N40" s="68"/>
      <c r="O40" s="68"/>
      <c r="P40" s="68">
        <v>2252.23</v>
      </c>
      <c r="Q40" s="68"/>
      <c r="R40" s="68"/>
      <c r="S40" s="76">
        <v>2021</v>
      </c>
      <c r="T40" s="68">
        <v>2177.12</v>
      </c>
      <c r="U40" s="68"/>
      <c r="V40" s="68"/>
      <c r="W40" s="76">
        <v>2021</v>
      </c>
      <c r="X40" s="68"/>
      <c r="Y40" s="68"/>
      <c r="Z40" s="68"/>
      <c r="AA40" s="68"/>
      <c r="AB40" s="68"/>
      <c r="AC40" s="68"/>
      <c r="AD40" s="68"/>
      <c r="AE40" s="68"/>
      <c r="AF40" s="68"/>
      <c r="AG40" s="68"/>
      <c r="AH40" s="68"/>
      <c r="AI40" s="68"/>
      <c r="AJ40" s="68"/>
      <c r="AK40" s="68"/>
      <c r="AL40" s="68"/>
      <c r="AM40" s="68"/>
      <c r="AN40" s="8"/>
      <c r="AO40" s="2" t="str">
        <f>IF(K40="","",VLOOKUP(K40,Inflation!$A$2:'Inflation'!$B$25,2))</f>
        <v/>
      </c>
      <c r="AP40" s="2" t="str">
        <f>IF(H40="","",H40*(Inflation!$B$2/AO40))</f>
        <v/>
      </c>
      <c r="AQ40" s="2" t="str">
        <f>IF(I40="","",I40*(Inflation!$B$2/AO40))</f>
        <v/>
      </c>
      <c r="AR40" s="2" t="str">
        <f>IF(J40="","",J40*(Inflation!$B$2/AO40))</f>
        <v/>
      </c>
      <c r="AS40" s="2" t="str">
        <f>IF(O40="","",VLOOKUP(O40,Inflation!$A$2:'Inflation'!$B$25,2))</f>
        <v/>
      </c>
      <c r="AT40" s="2" t="str">
        <f>IF(L40="","",L40*(Inflation!$B$2/AS40))</f>
        <v/>
      </c>
      <c r="AU40" s="2" t="str">
        <f>IF(M40="","",M40*(Inflation!$B$2/AS40))</f>
        <v/>
      </c>
      <c r="AV40" s="2" t="str">
        <f>IF(N40="","",N40*(Inflation!$B$2/AS40))</f>
        <v/>
      </c>
      <c r="AW40" s="2">
        <f>IF(S40="","",VLOOKUP(S40,Inflation!$A$2:'Inflation'!$B$25,2))</f>
        <v>118.895</v>
      </c>
      <c r="AX40" s="2">
        <f>IF(P40="","",P40*(Inflation!$B$2/AW40))</f>
        <v>1511.3307211405024</v>
      </c>
      <c r="AY40" s="2" t="str">
        <f>IF(Q40="","",Q40*(Inflation!$B$2/AW40))</f>
        <v/>
      </c>
      <c r="AZ40" s="2" t="str">
        <f>IF(R40="","",R40*(Inflation!$B$2/AW40))</f>
        <v/>
      </c>
      <c r="BA40" s="2">
        <f>IF(W40="","",VLOOKUP(W40,Inflation!$A$2:'Inflation'!$B$25,2))</f>
        <v>118.895</v>
      </c>
      <c r="BB40" s="2">
        <f>IF(T40="","",T40*(Inflation!$B$2/BA40))</f>
        <v>1460.9290967660543</v>
      </c>
      <c r="BC40" s="2" t="str">
        <f>IF(U40="","",U40*(Inflation!$B$2/BA40))</f>
        <v/>
      </c>
      <c r="BD40" s="2" t="str">
        <f>IF(V40="","",V40*(Inflation!$B$2/BA40))</f>
        <v/>
      </c>
      <c r="BE40" s="2" t="str">
        <f>IF(AA40="","",VLOOKUP(AA40,Inflation!$A$2:'Inflation'!$B$25,2))</f>
        <v/>
      </c>
      <c r="BF40" s="2" t="str">
        <f>IF(X40="","",X40*(Inflation!$B$2/BE40))</f>
        <v/>
      </c>
      <c r="BG40" s="2" t="str">
        <f>IF(Y40="","",Y40*(Inflation!$B$2/BE40))</f>
        <v/>
      </c>
      <c r="BH40" s="2" t="str">
        <f>IF(Z40="","",Z40*(Inflation!$B$2/BE40))</f>
        <v/>
      </c>
      <c r="BI40" s="2" t="str">
        <f>IF(AE40="","",VLOOKUP(AE40,Inflation!$A$2:'Inflation'!$B$25,2))</f>
        <v/>
      </c>
      <c r="BJ40" s="2" t="str">
        <f>IF(AB40="","",AB40*(Inflation!$B$2/BI40))</f>
        <v/>
      </c>
      <c r="BK40" s="2" t="str">
        <f>IF(AC40="","",AC40*(Inflation!$B$2/BI40))</f>
        <v/>
      </c>
      <c r="BL40" s="2" t="str">
        <f>IF(AD40="","",AD40*(Inflation!$B$2/BI40))</f>
        <v/>
      </c>
      <c r="BM40" s="2" t="str">
        <f>IF(AI40="","",VLOOKUP(AI40,Inflation!$A$2:'Inflation'!$B$25,2))</f>
        <v/>
      </c>
      <c r="BN40" s="2" t="str">
        <f>IF(AF40="","",AF40*(Inflation!$B$2/BM40))</f>
        <v/>
      </c>
      <c r="BO40" s="2" t="str">
        <f>IF(AG40="","",AG40*(Inflation!$B$2/BM40))</f>
        <v/>
      </c>
      <c r="BP40" s="2" t="str">
        <f>IF(AH40="","",AH40*(Inflation!$B$2/BM40))</f>
        <v/>
      </c>
      <c r="BQ40" s="2" t="str">
        <f>IF(AM40="","",VLOOKUP(AM40,Inflation!$A$2:'Inflation'!$B$25,2))</f>
        <v/>
      </c>
      <c r="BR40" s="2" t="str">
        <f>IF(AJ40="","",AJ40*(Inflation!$B$2/BQ40))</f>
        <v/>
      </c>
      <c r="BS40" s="2" t="str">
        <f>IF(AK40="","",AK40*(Inflation!$B$2/BQ40))</f>
        <v/>
      </c>
      <c r="BT40" s="2" t="str">
        <f>IF(AL40="","",AL40*(Inflation!$B$2/BQ40))</f>
        <v/>
      </c>
    </row>
    <row r="41" spans="1:72" x14ac:dyDescent="0.2">
      <c r="A41" s="68" t="s">
        <v>262</v>
      </c>
      <c r="B41" s="68" t="s">
        <v>38</v>
      </c>
      <c r="C41" s="68" t="s">
        <v>24</v>
      </c>
      <c r="D41" s="68" t="s">
        <v>263</v>
      </c>
      <c r="E41" s="39" t="s">
        <v>383</v>
      </c>
      <c r="F41" s="40" t="s">
        <v>435</v>
      </c>
      <c r="G41" s="65" t="s">
        <v>523</v>
      </c>
      <c r="H41" s="68"/>
      <c r="I41" s="68"/>
      <c r="J41" s="68"/>
      <c r="K41" s="68"/>
      <c r="L41" s="68"/>
      <c r="M41" s="68"/>
      <c r="N41" s="68"/>
      <c r="O41" s="68"/>
      <c r="P41" s="68">
        <v>-270.10000000000002</v>
      </c>
      <c r="Q41" s="68"/>
      <c r="R41" s="68"/>
      <c r="S41" s="76">
        <v>2022</v>
      </c>
      <c r="T41" s="68">
        <v>-267.3</v>
      </c>
      <c r="U41" s="68"/>
      <c r="V41" s="68"/>
      <c r="W41" s="76">
        <v>2022</v>
      </c>
      <c r="X41" s="68"/>
      <c r="Y41" s="68">
        <v>480.9</v>
      </c>
      <c r="Z41" s="68">
        <v>1230.9000000000001</v>
      </c>
      <c r="AA41" s="76">
        <v>2022</v>
      </c>
      <c r="AB41" s="68"/>
      <c r="AC41" s="68">
        <v>481.5</v>
      </c>
      <c r="AD41" s="68">
        <v>1231.5</v>
      </c>
      <c r="AE41" s="76">
        <v>2022</v>
      </c>
      <c r="AF41" s="68"/>
      <c r="AG41" s="68"/>
      <c r="AH41" s="68"/>
      <c r="AI41" s="68"/>
      <c r="AJ41" s="68"/>
      <c r="AK41" s="68"/>
      <c r="AL41" s="68"/>
      <c r="AM41" s="68"/>
      <c r="AO41" s="2" t="str">
        <f>IF(K41="","",VLOOKUP(K41,Inflation!$A$2:'Inflation'!$B$25,2))</f>
        <v/>
      </c>
      <c r="AP41" s="2" t="str">
        <f>IF(H41="","",H41*(Inflation!$B$2/AO41))</f>
        <v/>
      </c>
      <c r="AQ41" s="2" t="str">
        <f>IF(I41="","",I41*(Inflation!$B$2/AO41))</f>
        <v/>
      </c>
      <c r="AR41" s="2" t="str">
        <f>IF(J41="","",J41*(Inflation!$B$2/AO41))</f>
        <v/>
      </c>
      <c r="AS41" s="2" t="str">
        <f>IF(O41="","",VLOOKUP(O41,Inflation!$A$2:'Inflation'!$B$25,2))</f>
        <v/>
      </c>
      <c r="AT41" s="2" t="str">
        <f>IF(L41="","",L41*(Inflation!$B$2/AS41))</f>
        <v/>
      </c>
      <c r="AU41" s="2" t="str">
        <f>IF(M41="","",M41*(Inflation!$B$2/AS41))</f>
        <v/>
      </c>
      <c r="AV41" s="2" t="str">
        <f>IF(N41="","",N41*(Inflation!$B$2/AS41))</f>
        <v/>
      </c>
      <c r="AW41" s="2">
        <f>IF(S41="","",VLOOKUP(S41,Inflation!$A$2:'Inflation'!$B$25,2))</f>
        <v>127.19199999999999</v>
      </c>
      <c r="AX41" s="2">
        <f>IF(P41="","",P41*(Inflation!$B$2/AW41))</f>
        <v>-169.42408563431664</v>
      </c>
      <c r="AY41" s="2" t="str">
        <f>IF(Q41="","",Q41*(Inflation!$B$2/AW41))</f>
        <v/>
      </c>
      <c r="AZ41" s="2" t="str">
        <f>IF(R41="","",R41*(Inflation!$B$2/AW41))</f>
        <v/>
      </c>
      <c r="BA41" s="2">
        <f>IF(W41="","",VLOOKUP(W41,Inflation!$A$2:'Inflation'!$B$25,2))</f>
        <v>127.19199999999999</v>
      </c>
      <c r="BB41" s="2">
        <f>IF(T41="","",T41*(Inflation!$B$2/BA41))</f>
        <v>-167.66774561293164</v>
      </c>
      <c r="BC41" s="2" t="str">
        <f>IF(U41="","",U41*(Inflation!$B$2/BA41))</f>
        <v/>
      </c>
      <c r="BD41" s="2" t="str">
        <f>IF(V41="","",V41*(Inflation!$B$2/BA41))</f>
        <v/>
      </c>
      <c r="BE41" s="2">
        <f>IF(AA41="","",VLOOKUP(AA41,Inflation!$A$2:'Inflation'!$B$25,2))</f>
        <v>127.19199999999999</v>
      </c>
      <c r="BF41" s="2" t="str">
        <f>IF(X41="","",X41*(Inflation!$B$2/BE41))</f>
        <v/>
      </c>
      <c r="BG41" s="2">
        <f>IF(Y41="","",Y41*(Inflation!$B$2/BE41))</f>
        <v>301.65139867287252</v>
      </c>
      <c r="BH41" s="2">
        <f>IF(Z41="","",Z41*(Inflation!$B$2/BE41))</f>
        <v>772.09961868670996</v>
      </c>
      <c r="BI41" s="2">
        <f>IF(AE41="","",VLOOKUP(AE41,Inflation!$A$2:'Inflation'!$B$25,2))</f>
        <v>127.19199999999999</v>
      </c>
      <c r="BJ41" s="2" t="str">
        <f>IF(AB41="","",AB41*(Inflation!$B$2/BI41))</f>
        <v/>
      </c>
      <c r="BK41" s="2">
        <f>IF(AC41="","",AC41*(Inflation!$B$2/BI41))</f>
        <v>302.02775724888357</v>
      </c>
      <c r="BL41" s="2">
        <f>IF(AD41="","",AD41*(Inflation!$B$2/BI41))</f>
        <v>772.4759772627209</v>
      </c>
      <c r="BM41" s="2" t="str">
        <f>IF(AI41="","",VLOOKUP(AI41,Inflation!$A$2:'Inflation'!$B$25,2))</f>
        <v/>
      </c>
      <c r="BN41" s="2" t="str">
        <f>IF(AF41="","",AF41*(Inflation!$B$2/BM41))</f>
        <v/>
      </c>
      <c r="BO41" s="2" t="str">
        <f>IF(AG41="","",AG41*(Inflation!$B$2/BM41))</f>
        <v/>
      </c>
      <c r="BP41" s="2" t="str">
        <f>IF(AH41="","",AH41*(Inflation!$B$2/BM41))</f>
        <v/>
      </c>
      <c r="BQ41" s="2" t="str">
        <f>IF(AM41="","",VLOOKUP(AM41,Inflation!$A$2:'Inflation'!$B$25,2))</f>
        <v/>
      </c>
      <c r="BR41" s="2" t="str">
        <f>IF(AJ41="","",AJ41*(Inflation!$B$2/BQ41))</f>
        <v/>
      </c>
      <c r="BS41" s="2" t="str">
        <f>IF(AK41="","",AK41*(Inflation!$B$2/BQ41))</f>
        <v/>
      </c>
      <c r="BT41" s="2" t="str">
        <f>IF(AL41="","",AL41*(Inflation!$B$2/BQ41))</f>
        <v/>
      </c>
    </row>
    <row r="42" spans="1:72" ht="32.1" customHeight="1" x14ac:dyDescent="0.2">
      <c r="A42" s="68" t="s">
        <v>254</v>
      </c>
      <c r="B42" s="68" t="s">
        <v>38</v>
      </c>
      <c r="C42" s="68" t="s">
        <v>24</v>
      </c>
      <c r="D42" s="68" t="s">
        <v>255</v>
      </c>
      <c r="E42" s="39" t="s">
        <v>385</v>
      </c>
      <c r="F42" s="40"/>
      <c r="G42" s="65"/>
      <c r="H42" s="68"/>
      <c r="I42" s="68"/>
      <c r="J42" s="68"/>
      <c r="K42" s="68"/>
      <c r="L42" s="68"/>
      <c r="M42" s="68"/>
      <c r="N42" s="68"/>
      <c r="O42" s="68"/>
      <c r="P42" s="68"/>
      <c r="Q42" s="68"/>
      <c r="R42" s="68"/>
      <c r="S42" s="68"/>
      <c r="T42" s="68"/>
      <c r="U42" s="68"/>
      <c r="V42" s="68"/>
      <c r="W42" s="68"/>
      <c r="X42" s="68">
        <v>18360</v>
      </c>
      <c r="Y42" s="68"/>
      <c r="Z42" s="68"/>
      <c r="AA42" s="76">
        <v>2021</v>
      </c>
      <c r="AB42" s="68">
        <v>18360</v>
      </c>
      <c r="AC42" s="68"/>
      <c r="AD42" s="68"/>
      <c r="AE42" s="76">
        <v>2021</v>
      </c>
      <c r="AF42" s="68"/>
      <c r="AG42" s="68"/>
      <c r="AH42" s="68"/>
      <c r="AI42" s="68"/>
      <c r="AJ42" s="68"/>
      <c r="AK42" s="68"/>
      <c r="AL42" s="68"/>
      <c r="AM42" s="68"/>
      <c r="AO42" s="2" t="str">
        <f>IF(K42="","",VLOOKUP(K42,Inflation!$A$2:'Inflation'!$B$25,2))</f>
        <v/>
      </c>
      <c r="AP42" s="2" t="str">
        <f>IF(H42="","",H42*(Inflation!$B$2/AO42))</f>
        <v/>
      </c>
      <c r="AQ42" s="2" t="str">
        <f>IF(I42="","",I42*(Inflation!$B$2/AO42))</f>
        <v/>
      </c>
      <c r="AR42" s="2" t="str">
        <f>IF(J42="","",J42*(Inflation!$B$2/AO42))</f>
        <v/>
      </c>
      <c r="AS42" s="2" t="str">
        <f>IF(O42="","",VLOOKUP(O42,Inflation!$A$2:'Inflation'!$B$25,2))</f>
        <v/>
      </c>
      <c r="AT42" s="2" t="str">
        <f>IF(L42="","",L42*(Inflation!$B$2/AS42))</f>
        <v/>
      </c>
      <c r="AU42" s="2" t="str">
        <f>IF(M42="","",M42*(Inflation!$B$2/AS42))</f>
        <v/>
      </c>
      <c r="AV42" s="2" t="str">
        <f>IF(N42="","",N42*(Inflation!$B$2/AS42))</f>
        <v/>
      </c>
      <c r="AW42" s="2" t="str">
        <f>IF(S42="","",VLOOKUP(S42,Inflation!$A$2:'Inflation'!$B$25,2))</f>
        <v/>
      </c>
      <c r="AX42" s="2" t="str">
        <f>IF(P42="","",P42*(Inflation!$B$2/AW42))</f>
        <v/>
      </c>
      <c r="AY42" s="2" t="str">
        <f>IF(Q42="","",Q42*(Inflation!$B$2/AW42))</f>
        <v/>
      </c>
      <c r="AZ42" s="2" t="str">
        <f>IF(R42="","",R42*(Inflation!$B$2/AW42))</f>
        <v/>
      </c>
      <c r="BA42" s="2" t="str">
        <f>IF(W42="","",VLOOKUP(W42,Inflation!$A$2:'Inflation'!$B$25,2))</f>
        <v/>
      </c>
      <c r="BB42" s="2" t="str">
        <f>IF(T42="","",T42*(Inflation!$B$2/BA42))</f>
        <v/>
      </c>
      <c r="BC42" s="2" t="str">
        <f>IF(U42="","",U42*(Inflation!$B$2/BA42))</f>
        <v/>
      </c>
      <c r="BD42" s="2" t="str">
        <f>IF(V42="","",V42*(Inflation!$B$2/BA42))</f>
        <v/>
      </c>
      <c r="BE42" s="2">
        <f>IF(AA42="","",VLOOKUP(AA42,Inflation!$A$2:'Inflation'!$B$25,2))</f>
        <v>118.895</v>
      </c>
      <c r="BF42" s="2">
        <f>IF(X42="","",X42*(Inflation!$B$2/BE42))</f>
        <v>12320.247949871737</v>
      </c>
      <c r="BG42" s="2" t="str">
        <f>IF(Y42="","",Y42*(Inflation!$B$2/BE42))</f>
        <v/>
      </c>
      <c r="BH42" s="2" t="str">
        <f>IF(Z42="","",Z42*(Inflation!$B$2/BE42))</f>
        <v/>
      </c>
      <c r="BI42" s="2">
        <f>IF(AE42="","",VLOOKUP(AE42,Inflation!$A$2:'Inflation'!$B$25,2))</f>
        <v>118.895</v>
      </c>
      <c r="BJ42" s="2">
        <f>IF(AB42="","",AB42*(Inflation!$B$2/BI42))</f>
        <v>12320.247949871737</v>
      </c>
      <c r="BK42" s="2" t="str">
        <f>IF(AC42="","",AC42*(Inflation!$B$2/BI42))</f>
        <v/>
      </c>
      <c r="BL42" s="2" t="str">
        <f>IF(AD42="","",AD42*(Inflation!$B$2/BI42))</f>
        <v/>
      </c>
      <c r="BM42" s="2" t="str">
        <f>IF(AI42="","",VLOOKUP(AI42,Inflation!$A$2:'Inflation'!$B$25,2))</f>
        <v/>
      </c>
      <c r="BN42" s="2" t="str">
        <f>IF(AF42="","",AF42*(Inflation!$B$2/BM42))</f>
        <v/>
      </c>
      <c r="BO42" s="2" t="str">
        <f>IF(AG42="","",AG42*(Inflation!$B$2/BM42))</f>
        <v/>
      </c>
      <c r="BP42" s="2" t="str">
        <f>IF(AH42="","",AH42*(Inflation!$B$2/BM42))</f>
        <v/>
      </c>
      <c r="BQ42" s="2" t="str">
        <f>IF(AM42="","",VLOOKUP(AM42,Inflation!$A$2:'Inflation'!$B$25,2))</f>
        <v/>
      </c>
      <c r="BR42" s="2" t="str">
        <f>IF(AJ42="","",AJ42*(Inflation!$B$2/BQ42))</f>
        <v/>
      </c>
      <c r="BS42" s="2" t="str">
        <f>IF(AK42="","",AK42*(Inflation!$B$2/BQ42))</f>
        <v/>
      </c>
      <c r="BT42" s="2" t="str">
        <f>IF(AL42="","",AL42*(Inflation!$B$2/BQ42))</f>
        <v/>
      </c>
    </row>
    <row r="43" spans="1:72" s="8" customFormat="1" ht="33.75" x14ac:dyDescent="0.2">
      <c r="A43" s="68" t="s">
        <v>288</v>
      </c>
      <c r="B43" s="68" t="s">
        <v>38</v>
      </c>
      <c r="C43" s="68" t="s">
        <v>143</v>
      </c>
      <c r="D43" s="68" t="s">
        <v>289</v>
      </c>
      <c r="E43" s="39" t="s">
        <v>389</v>
      </c>
      <c r="F43" s="40" t="s">
        <v>447</v>
      </c>
      <c r="G43" s="64" t="s">
        <v>524</v>
      </c>
      <c r="H43" s="68">
        <v>-310.45</v>
      </c>
      <c r="I43" s="68"/>
      <c r="J43" s="68"/>
      <c r="K43" s="76">
        <v>2016</v>
      </c>
      <c r="L43" s="68">
        <v>-310.45</v>
      </c>
      <c r="M43" s="68"/>
      <c r="N43" s="68"/>
      <c r="O43" s="76">
        <v>2016</v>
      </c>
      <c r="P43" s="68">
        <v>-47.69</v>
      </c>
      <c r="Q43" s="68"/>
      <c r="R43" s="68"/>
      <c r="S43" s="76">
        <v>2016</v>
      </c>
      <c r="T43" s="68">
        <v>-47.69</v>
      </c>
      <c r="U43" s="68"/>
      <c r="V43" s="68"/>
      <c r="W43" s="76">
        <v>2016</v>
      </c>
      <c r="X43" s="74"/>
      <c r="Y43" s="68"/>
      <c r="Z43" s="68"/>
      <c r="AA43" s="68"/>
      <c r="AB43" s="74"/>
      <c r="AC43" s="68"/>
      <c r="AD43" s="68"/>
      <c r="AE43" s="68"/>
      <c r="AF43" s="68"/>
      <c r="AG43" s="68"/>
      <c r="AH43" s="68"/>
      <c r="AI43" s="68"/>
      <c r="AJ43" s="68"/>
      <c r="AK43" s="68"/>
      <c r="AL43" s="68"/>
      <c r="AM43" s="68"/>
      <c r="AN43" s="1"/>
      <c r="AO43" s="2">
        <f>IF(K43="","",VLOOKUP(K43,Inflation!$A$2:'Inflation'!$B$25,2))</f>
        <v>105.74</v>
      </c>
      <c r="AP43" s="2">
        <f>IF(H43="","",H43*(Inflation!$B$2/AO43))</f>
        <v>-234.24089606582186</v>
      </c>
      <c r="AQ43" s="2" t="str">
        <f>IF(I43="","",I43*(Inflation!$B$2/AO43))</f>
        <v/>
      </c>
      <c r="AR43" s="2" t="str">
        <f>IF(J43="","",J43*(Inflation!$B$2/AO43))</f>
        <v/>
      </c>
      <c r="AS43" s="2">
        <f>IF(O43="","",VLOOKUP(O43,Inflation!$A$2:'Inflation'!$B$25,2))</f>
        <v>105.74</v>
      </c>
      <c r="AT43" s="2">
        <f>IF(L43="","",L43*(Inflation!$B$2/AS43))</f>
        <v>-234.24089606582186</v>
      </c>
      <c r="AU43" s="2" t="str">
        <f>IF(M43="","",M43*(Inflation!$B$2/AS43))</f>
        <v/>
      </c>
      <c r="AV43" s="2" t="str">
        <f>IF(N43="","",N43*(Inflation!$B$2/AS43))</f>
        <v/>
      </c>
      <c r="AW43" s="66">
        <f>IF(S43="","",VLOOKUP(S43,Inflation!$A$2:'Inflation'!$B$25,2))</f>
        <v>105.74</v>
      </c>
      <c r="AX43" s="66">
        <f>IF(P43="","",P43*(Inflation!$B$2/AW43))</f>
        <v>-35.983083695857765</v>
      </c>
      <c r="AY43" s="66" t="str">
        <f>IF(Q43="","",Q43*(Inflation!$B$2/AW43))</f>
        <v/>
      </c>
      <c r="AZ43" s="66" t="str">
        <f>IF(R43="","",R43*(Inflation!$B$2/AW43))</f>
        <v/>
      </c>
      <c r="BA43" s="66">
        <f>IF(W43="","",VLOOKUP(W43,Inflation!$A$2:'Inflation'!$B$25,2))</f>
        <v>105.74</v>
      </c>
      <c r="BB43" s="66">
        <f>IF(T43="","",T43*(Inflation!$B$2/BA43))</f>
        <v>-35.983083695857765</v>
      </c>
      <c r="BC43" s="2" t="str">
        <f>IF(U43="","",U43*(Inflation!$B$2/BA43))</f>
        <v/>
      </c>
      <c r="BD43" s="2" t="str">
        <f>IF(V43="","",V43*(Inflation!$B$2/BA43))</f>
        <v/>
      </c>
      <c r="BE43" s="2" t="str">
        <f>IF(AA43="","",VLOOKUP(AA43,Inflation!$A$2:'Inflation'!$B$25,2))</f>
        <v/>
      </c>
      <c r="BF43" s="2" t="str">
        <f>IF(X43="","",X43*(Inflation!$B$2/BE43))</f>
        <v/>
      </c>
      <c r="BG43" s="2" t="str">
        <f>IF(Y43="","",Y43*(Inflation!$B$2/BE43))</f>
        <v/>
      </c>
      <c r="BH43" s="2" t="str">
        <f>IF(Z43="","",Z43*(Inflation!$B$2/BE43))</f>
        <v/>
      </c>
      <c r="BI43" s="2" t="str">
        <f>IF(AE43="","",VLOOKUP(AE43,Inflation!$A$2:'Inflation'!$B$25,2))</f>
        <v/>
      </c>
      <c r="BJ43" s="2" t="str">
        <f>IF(AB43="","",AB43*(Inflation!$B$2/BI43))</f>
        <v/>
      </c>
      <c r="BK43" s="2" t="str">
        <f>IF(AC43="","",AC43*(Inflation!$B$2/BI43))</f>
        <v/>
      </c>
      <c r="BL43" s="2" t="str">
        <f>IF(AD43="","",AD43*(Inflation!$B$2/BI43))</f>
        <v/>
      </c>
      <c r="BM43" s="2" t="str">
        <f>IF(AI43="","",VLOOKUP(AI43,Inflation!$A$2:'Inflation'!$B$25,2))</f>
        <v/>
      </c>
      <c r="BN43" s="2" t="str">
        <f>IF(AF43="","",AF43*(Inflation!$B$2/BM43))</f>
        <v/>
      </c>
      <c r="BO43" s="2" t="str">
        <f>IF(AG43="","",AG43*(Inflation!$B$2/BM43))</f>
        <v/>
      </c>
      <c r="BP43" s="2" t="str">
        <f>IF(AH43="","",AH43*(Inflation!$B$2/BM43))</f>
        <v/>
      </c>
      <c r="BQ43" s="2" t="str">
        <f>IF(AM43="","",VLOOKUP(AM43,Inflation!$A$2:'Inflation'!$B$25,2))</f>
        <v/>
      </c>
      <c r="BR43" s="2" t="str">
        <f>IF(AJ43="","",AJ43*(Inflation!$B$2/BQ43))</f>
        <v/>
      </c>
      <c r="BS43" s="2" t="str">
        <f>IF(AK43="","",AK43*(Inflation!$B$2/BQ43))</f>
        <v/>
      </c>
      <c r="BT43" s="2" t="str">
        <f>IF(AL43="","",AL43*(Inflation!$B$2/BQ43))</f>
        <v/>
      </c>
    </row>
    <row r="44" spans="1:72" s="8" customFormat="1" ht="22.5" x14ac:dyDescent="0.2">
      <c r="A44" s="68" t="s">
        <v>281</v>
      </c>
      <c r="B44" s="68" t="s">
        <v>38</v>
      </c>
      <c r="C44" s="68" t="s">
        <v>282</v>
      </c>
      <c r="D44" s="68" t="s">
        <v>283</v>
      </c>
      <c r="E44" s="69"/>
      <c r="F44" s="40" t="s">
        <v>444</v>
      </c>
      <c r="G44" s="64" t="s">
        <v>525</v>
      </c>
      <c r="H44" s="80">
        <v>0</v>
      </c>
      <c r="I44" s="80">
        <v>0</v>
      </c>
      <c r="J44" s="80">
        <v>0</v>
      </c>
      <c r="K44" s="81">
        <v>2020</v>
      </c>
      <c r="L44" s="80">
        <v>0</v>
      </c>
      <c r="M44" s="80">
        <v>0</v>
      </c>
      <c r="N44" s="80">
        <v>0</v>
      </c>
      <c r="O44" s="81">
        <v>2020</v>
      </c>
      <c r="P44" s="80">
        <v>0</v>
      </c>
      <c r="Q44" s="80">
        <v>0</v>
      </c>
      <c r="R44" s="80">
        <v>0</v>
      </c>
      <c r="S44" s="81">
        <v>2020</v>
      </c>
      <c r="T44" s="80">
        <v>0</v>
      </c>
      <c r="U44" s="80">
        <v>0</v>
      </c>
      <c r="V44" s="80">
        <v>0</v>
      </c>
      <c r="W44" s="81">
        <v>2020</v>
      </c>
      <c r="X44" s="74"/>
      <c r="Y44" s="74"/>
      <c r="Z44" s="74"/>
      <c r="AA44" s="68"/>
      <c r="AB44" s="74"/>
      <c r="AC44" s="74"/>
      <c r="AD44" s="74"/>
      <c r="AE44" s="68"/>
      <c r="AF44" s="68"/>
      <c r="AG44" s="68"/>
      <c r="AH44" s="68"/>
      <c r="AI44" s="68"/>
      <c r="AJ44" s="68"/>
      <c r="AK44" s="68"/>
      <c r="AL44" s="68"/>
      <c r="AM44" s="68"/>
      <c r="AN44" s="1"/>
      <c r="AO44" s="66">
        <f>IF(K44="","",VLOOKUP(K44,Inflation!$A$2:'Inflation'!$B$25,2))</f>
        <v>113.78400000000001</v>
      </c>
      <c r="AP44" s="66">
        <f>IF(H44="","",H44*(Inflation!$B$2/AO44))</f>
        <v>0</v>
      </c>
      <c r="AQ44" s="66">
        <f>IF(I44="","",I44*(Inflation!$B$2/AO44))</f>
        <v>0</v>
      </c>
      <c r="AR44" s="66">
        <f>IF(J44="","",J44*(Inflation!$B$2/AO44))</f>
        <v>0</v>
      </c>
      <c r="AS44" s="66">
        <f>IF(O44="","",VLOOKUP(O44,Inflation!$A$2:'Inflation'!$B$25,2))</f>
        <v>113.78400000000001</v>
      </c>
      <c r="AT44" s="66">
        <f>IF(L44="","",L44*(Inflation!$B$2/AS44))</f>
        <v>0</v>
      </c>
      <c r="AU44" s="66">
        <f>IF(M44="","",M44*(Inflation!$B$2/AS44))</f>
        <v>0</v>
      </c>
      <c r="AV44" s="66">
        <f>IF(N44="","",N44*(Inflation!$B$2/AS44))</f>
        <v>0</v>
      </c>
      <c r="AW44" s="66">
        <f>IF(S44="","",VLOOKUP(S44,Inflation!$A$2:'Inflation'!$B$25,2))</f>
        <v>113.78400000000001</v>
      </c>
      <c r="AX44" s="66">
        <f>IF(P44="","",P44*(Inflation!$B$2/AW44))</f>
        <v>0</v>
      </c>
      <c r="AY44" s="66">
        <f>IF(Q44="","",Q44*(Inflation!$B$2/AW44))</f>
        <v>0</v>
      </c>
      <c r="AZ44" s="66">
        <f>IF(R44="","",R44*(Inflation!$B$2/AW44))</f>
        <v>0</v>
      </c>
      <c r="BA44" s="66">
        <f>IF(W44="","",VLOOKUP(W44,Inflation!$A$2:'Inflation'!$B$25,2))</f>
        <v>113.78400000000001</v>
      </c>
      <c r="BB44" s="66">
        <f>IF(T44="","",T44*(Inflation!$B$2/BA44))</f>
        <v>0</v>
      </c>
      <c r="BC44" s="66">
        <f>IF(U44="","",U44*(Inflation!$B$2/BA44))</f>
        <v>0</v>
      </c>
      <c r="BD44" s="66">
        <f>IF(V44="","",V44*(Inflation!$B$2/BA44))</f>
        <v>0</v>
      </c>
      <c r="BE44" s="2" t="str">
        <f>IF(AA44="","",VLOOKUP(AA44,Inflation!$A$2:'Inflation'!$B$25,2))</f>
        <v/>
      </c>
      <c r="BF44" s="2" t="str">
        <f>IF(X44="","",X44*(Inflation!$B$2/BE44))</f>
        <v/>
      </c>
      <c r="BG44" s="2" t="str">
        <f>IF(Y44="","",Y44*(Inflation!$B$2/BE44))</f>
        <v/>
      </c>
      <c r="BH44" s="2" t="str">
        <f>IF(Z44="","",Z44*(Inflation!$B$2/BE44))</f>
        <v/>
      </c>
      <c r="BI44" s="2" t="str">
        <f>IF(AE44="","",VLOOKUP(AE44,Inflation!$A$2:'Inflation'!$B$25,2))</f>
        <v/>
      </c>
      <c r="BJ44" s="2" t="str">
        <f>IF(AB44="","",AB44*(Inflation!$B$2/BI44))</f>
        <v/>
      </c>
      <c r="BK44" s="2" t="str">
        <f>IF(AC44="","",AC44*(Inflation!$B$2/BI44))</f>
        <v/>
      </c>
      <c r="BL44" s="2" t="str">
        <f>IF(AD44="","",AD44*(Inflation!$B$2/BI44))</f>
        <v/>
      </c>
      <c r="BM44" s="2" t="str">
        <f>IF(AI44="","",VLOOKUP(AI44,Inflation!$A$2:'Inflation'!$B$25,2))</f>
        <v/>
      </c>
      <c r="BN44" s="2" t="str">
        <f>IF(AF44="","",AF44*(Inflation!$B$2/BM44))</f>
        <v/>
      </c>
      <c r="BO44" s="2" t="str">
        <f>IF(AG44="","",AG44*(Inflation!$B$2/BM44))</f>
        <v/>
      </c>
      <c r="BP44" s="2" t="str">
        <f>IF(AH44="","",AH44*(Inflation!$B$2/BM44))</f>
        <v/>
      </c>
      <c r="BQ44" s="2" t="str">
        <f>IF(AM44="","",VLOOKUP(AM44,Inflation!$A$2:'Inflation'!$B$25,2))</f>
        <v/>
      </c>
      <c r="BR44" s="2" t="str">
        <f>IF(AJ44="","",AJ44*(Inflation!$B$2/BQ44))</f>
        <v/>
      </c>
      <c r="BS44" s="2" t="str">
        <f>IF(AK44="","",AK44*(Inflation!$B$2/BQ44))</f>
        <v/>
      </c>
      <c r="BT44" s="2" t="str">
        <f>IF(AL44="","",AL44*(Inflation!$B$2/BQ44))</f>
        <v/>
      </c>
    </row>
    <row r="45" spans="1:72" x14ac:dyDescent="0.2">
      <c r="A45" s="67" t="s">
        <v>290</v>
      </c>
      <c r="B45" s="67" t="s">
        <v>2</v>
      </c>
      <c r="C45" s="67" t="s">
        <v>7</v>
      </c>
      <c r="D45" s="67" t="s">
        <v>291</v>
      </c>
      <c r="E45" s="4"/>
      <c r="F45" s="72" t="s">
        <v>448</v>
      </c>
      <c r="G45" s="65"/>
      <c r="H45" s="67"/>
      <c r="I45" s="67"/>
      <c r="J45" s="67"/>
      <c r="K45" s="67"/>
      <c r="L45" s="67"/>
      <c r="M45" s="67"/>
      <c r="N45" s="67"/>
      <c r="O45" s="67"/>
      <c r="P45" s="67"/>
      <c r="Q45" s="67"/>
      <c r="R45" s="82"/>
      <c r="S45" s="83">
        <v>2020</v>
      </c>
      <c r="T45" s="82"/>
      <c r="U45" s="82"/>
      <c r="V45" s="82"/>
      <c r="W45" s="83">
        <v>2020</v>
      </c>
      <c r="X45" s="73"/>
      <c r="Y45" s="67"/>
      <c r="Z45" s="67"/>
      <c r="AA45" s="67"/>
      <c r="AB45" s="73"/>
      <c r="AC45" s="67"/>
      <c r="AD45" s="67"/>
      <c r="AE45" s="67"/>
      <c r="AF45" s="67"/>
      <c r="AG45" s="67"/>
      <c r="AH45" s="67"/>
      <c r="AI45" s="67"/>
      <c r="AJ45" s="67"/>
      <c r="AK45" s="67"/>
      <c r="AL45" s="67"/>
      <c r="AM45" s="67"/>
      <c r="AO45" s="2" t="str">
        <f>IF(K45="","",VLOOKUP(K45,Inflation!$A$2:'Inflation'!$B$25,2))</f>
        <v/>
      </c>
      <c r="AP45" s="2" t="str">
        <f>IF(H45="","",H45*(Inflation!$B$2/AO45))</f>
        <v/>
      </c>
      <c r="AQ45" s="2" t="str">
        <f>IF(I45="","",I45*(Inflation!$B$2/AO45))</f>
        <v/>
      </c>
      <c r="AR45" s="2" t="str">
        <f>IF(J45="","",J45*(Inflation!$B$2/AO45))</f>
        <v/>
      </c>
      <c r="AS45" s="2" t="str">
        <f>IF(O45="","",VLOOKUP(O45,Inflation!$A$2:'Inflation'!$B$25,2))</f>
        <v/>
      </c>
      <c r="AT45" s="2" t="str">
        <f>IF(L45="","",L45*(Inflation!$B$2/AS45))</f>
        <v/>
      </c>
      <c r="AU45" s="2" t="str">
        <f>IF(M45="","",M45*(Inflation!$B$2/AS45))</f>
        <v/>
      </c>
      <c r="AV45" s="2" t="str">
        <f>IF(N45="","",N45*(Inflation!$B$2/AS45))</f>
        <v/>
      </c>
      <c r="AW45" s="2">
        <f>IF(S45="","",VLOOKUP(S45,Inflation!$A$2:'Inflation'!$B$25,2))</f>
        <v>113.78400000000001</v>
      </c>
      <c r="AX45" s="2" t="str">
        <f>IF(P45="","",P45*(Inflation!$B$2/AW45))</f>
        <v/>
      </c>
      <c r="AY45" s="2" t="str">
        <f>IF(Q45="","",Q45*(Inflation!$B$2/AW45))</f>
        <v/>
      </c>
      <c r="AZ45" s="2" t="str">
        <f>IF(R45="","",R45*(Inflation!$B$2/AW45))</f>
        <v/>
      </c>
      <c r="BA45" s="2">
        <f>IF(W45="","",VLOOKUP(W45,Inflation!$A$2:'Inflation'!$B$25,2))</f>
        <v>113.78400000000001</v>
      </c>
      <c r="BB45" s="2" t="str">
        <f>IF(T45="","",T45*(Inflation!$B$2/BA45))</f>
        <v/>
      </c>
      <c r="BC45" s="2" t="str">
        <f>IF(U45="","",U45*(Inflation!$B$2/BA45))</f>
        <v/>
      </c>
      <c r="BD45" s="2" t="str">
        <f>IF(V45="","",V45*(Inflation!$B$2/BA45))</f>
        <v/>
      </c>
      <c r="BE45" s="2" t="str">
        <f>IF(AA45="","",VLOOKUP(AA45,Inflation!$A$2:'Inflation'!$B$25,2))</f>
        <v/>
      </c>
      <c r="BF45" s="2" t="str">
        <f>IF(X45="","",X45*(Inflation!$B$2/BE45))</f>
        <v/>
      </c>
      <c r="BG45" s="2" t="str">
        <f>IF(Y45="","",Y45*(Inflation!$B$2/BE45))</f>
        <v/>
      </c>
      <c r="BH45" s="2" t="str">
        <f>IF(Z45="","",Z45*(Inflation!$B$2/BE45))</f>
        <v/>
      </c>
      <c r="BI45" s="2" t="str">
        <f>IF(AE45="","",VLOOKUP(AE45,Inflation!$A$2:'Inflation'!$B$25,2))</f>
        <v/>
      </c>
      <c r="BJ45" s="2" t="str">
        <f>IF(AB45="","",AB45*(Inflation!$B$2/BI45))</f>
        <v/>
      </c>
      <c r="BK45" s="2" t="str">
        <f>IF(AC45="","",AC45*(Inflation!$B$2/BI45))</f>
        <v/>
      </c>
      <c r="BL45" s="2" t="str">
        <f>IF(AD45="","",AD45*(Inflation!$B$2/BI45))</f>
        <v/>
      </c>
      <c r="BM45" s="2" t="str">
        <f>IF(AI45="","",VLOOKUP(AI45,Inflation!$A$2:'Inflation'!$B$25,2))</f>
        <v/>
      </c>
      <c r="BN45" s="2" t="str">
        <f>IF(AF45="","",AF45*(Inflation!$B$2/BM45))</f>
        <v/>
      </c>
      <c r="BO45" s="2" t="str">
        <f>IF(AG45="","",AG45*(Inflation!$B$2/BM45))</f>
        <v/>
      </c>
      <c r="BP45" s="2" t="str">
        <f>IF(AH45="","",AH45*(Inflation!$B$2/BM45))</f>
        <v/>
      </c>
      <c r="BQ45" s="2" t="str">
        <f>IF(AM45="","",VLOOKUP(AM45,Inflation!$A$2:'Inflation'!$B$25,2))</f>
        <v/>
      </c>
      <c r="BR45" s="2" t="str">
        <f>IF(AJ45="","",AJ45*(Inflation!$B$2/BQ45))</f>
        <v/>
      </c>
      <c r="BS45" s="2" t="str">
        <f>IF(AK45="","",AK45*(Inflation!$B$2/BQ45))</f>
        <v/>
      </c>
      <c r="BT45" s="2" t="str">
        <f>IF(AL45="","",AL45*(Inflation!$B$2/BQ45))</f>
        <v/>
      </c>
    </row>
    <row r="46" spans="1:72" s="8" customFormat="1" x14ac:dyDescent="0.2">
      <c r="A46" s="68" t="s">
        <v>227</v>
      </c>
      <c r="B46" s="67" t="s">
        <v>2</v>
      </c>
      <c r="C46" s="67" t="s">
        <v>7</v>
      </c>
      <c r="D46" s="67" t="s">
        <v>228</v>
      </c>
      <c r="E46" s="4"/>
      <c r="F46" s="72" t="s">
        <v>417</v>
      </c>
      <c r="G46" s="64" t="s">
        <v>526</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73"/>
      <c r="AH46" s="73"/>
      <c r="AI46" s="67"/>
      <c r="AJ46" s="67"/>
      <c r="AK46" s="73"/>
      <c r="AL46" s="73"/>
      <c r="AM46" s="67"/>
      <c r="AN46" s="1"/>
      <c r="AO46" s="2" t="str">
        <f>IF(K46="","",VLOOKUP(K46,Inflation!$A$2:'Inflation'!$B$25,2))</f>
        <v/>
      </c>
      <c r="AP46" s="2" t="str">
        <f>IF(H46="","",H46*(Inflation!$B$2/AO46))</f>
        <v/>
      </c>
      <c r="AQ46" s="2" t="str">
        <f>IF(I46="","",I46*(Inflation!$B$2/AO46))</f>
        <v/>
      </c>
      <c r="AR46" s="2" t="str">
        <f>IF(J46="","",J46*(Inflation!$B$2/AO46))</f>
        <v/>
      </c>
      <c r="AS46" s="2" t="str">
        <f>IF(O46="","",VLOOKUP(O46,Inflation!$A$2:'Inflation'!$B$25,2))</f>
        <v/>
      </c>
      <c r="AT46" s="2" t="str">
        <f>IF(L46="","",L46*(Inflation!$B$2/AS46))</f>
        <v/>
      </c>
      <c r="AU46" s="2" t="str">
        <f>IF(M46="","",M46*(Inflation!$B$2/AS46))</f>
        <v/>
      </c>
      <c r="AV46" s="2" t="str">
        <f>IF(N46="","",N46*(Inflation!$B$2/AS46))</f>
        <v/>
      </c>
      <c r="AW46" s="2" t="str">
        <f>IF(S46="","",VLOOKUP(S46,Inflation!$A$2:'Inflation'!$B$25,2))</f>
        <v/>
      </c>
      <c r="AX46" s="2" t="str">
        <f>IF(P46="","",P46*(Inflation!$B$2/AW46))</f>
        <v/>
      </c>
      <c r="AY46" s="2" t="str">
        <f>IF(Q46="","",Q46*(Inflation!$B$2/AW46))</f>
        <v/>
      </c>
      <c r="AZ46" s="2" t="str">
        <f>IF(R46="","",R46*(Inflation!$B$2/AW46))</f>
        <v/>
      </c>
      <c r="BA46" s="2" t="str">
        <f>IF(W46="","",VLOOKUP(W46,Inflation!$A$2:'Inflation'!$B$25,2))</f>
        <v/>
      </c>
      <c r="BB46" s="2" t="str">
        <f>IF(T46="","",T46*(Inflation!$B$2/BA46))</f>
        <v/>
      </c>
      <c r="BC46" s="2" t="str">
        <f>IF(U46="","",U46*(Inflation!$B$2/BA46))</f>
        <v/>
      </c>
      <c r="BD46" s="2" t="str">
        <f>IF(V46="","",V46*(Inflation!$B$2/BA46))</f>
        <v/>
      </c>
      <c r="BE46" s="2" t="str">
        <f>IF(AA46="","",VLOOKUP(AA46,Inflation!$A$2:'Inflation'!$B$25,2))</f>
        <v/>
      </c>
      <c r="BF46" s="2" t="str">
        <f>IF(X46="","",X46*(Inflation!$B$2/BE46))</f>
        <v/>
      </c>
      <c r="BG46" s="2" t="str">
        <f>IF(Y46="","",Y46*(Inflation!$B$2/BE46))</f>
        <v/>
      </c>
      <c r="BH46" s="2" t="str">
        <f>IF(Z46="","",Z46*(Inflation!$B$2/BE46))</f>
        <v/>
      </c>
      <c r="BI46" s="2" t="str">
        <f>IF(AE46="","",VLOOKUP(AE46,Inflation!$A$2:'Inflation'!$B$25,2))</f>
        <v/>
      </c>
      <c r="BJ46" s="2" t="str">
        <f>IF(AB46="","",AB46*(Inflation!$B$2/BI46))</f>
        <v/>
      </c>
      <c r="BK46" s="2" t="str">
        <f>IF(AC46="","",AC46*(Inflation!$B$2/BI46))</f>
        <v/>
      </c>
      <c r="BL46" s="2" t="str">
        <f>IF(AD46="","",AD46*(Inflation!$B$2/BI46))</f>
        <v/>
      </c>
      <c r="BM46" s="2" t="str">
        <f>IF(AI46="","",VLOOKUP(AI46,Inflation!$A$2:'Inflation'!$B$25,2))</f>
        <v/>
      </c>
      <c r="BN46" s="2" t="str">
        <f>IF(AF46="","",AF46*(Inflation!$B$2/BM46))</f>
        <v/>
      </c>
      <c r="BO46" s="2" t="str">
        <f>IF(AG46="","",AG46*(Inflation!$B$2/BM46))</f>
        <v/>
      </c>
      <c r="BP46" s="2" t="str">
        <f>IF(AH46="","",AH46*(Inflation!$B$2/BM46))</f>
        <v/>
      </c>
      <c r="BQ46" s="2" t="str">
        <f>IF(AM46="","",VLOOKUP(AM46,Inflation!$A$2:'Inflation'!$B$25,2))</f>
        <v/>
      </c>
      <c r="BR46" s="2" t="str">
        <f>IF(AJ46="","",AJ46*(Inflation!$B$2/BQ46))</f>
        <v/>
      </c>
      <c r="BS46" s="2" t="str">
        <f>IF(AK46="","",AK46*(Inflation!$B$2/BQ46))</f>
        <v/>
      </c>
      <c r="BT46" s="2" t="str">
        <f>IF(AL46="","",AL46*(Inflation!$B$2/BQ46))</f>
        <v/>
      </c>
    </row>
    <row r="47" spans="1:72" ht="22.5" x14ac:dyDescent="0.2">
      <c r="A47" s="67" t="s">
        <v>197</v>
      </c>
      <c r="B47" s="67" t="s">
        <v>2</v>
      </c>
      <c r="C47" s="67" t="s">
        <v>7</v>
      </c>
      <c r="D47" s="67" t="s">
        <v>198</v>
      </c>
      <c r="E47" s="4"/>
      <c r="F47" s="4" t="s">
        <v>402</v>
      </c>
      <c r="G47" s="64" t="s">
        <v>527</v>
      </c>
      <c r="H47" s="67">
        <v>314</v>
      </c>
      <c r="I47" s="67"/>
      <c r="J47" s="67"/>
      <c r="K47" s="75">
        <v>2020</v>
      </c>
      <c r="L47" s="67">
        <v>314</v>
      </c>
      <c r="M47" s="67"/>
      <c r="N47" s="67"/>
      <c r="O47" s="75">
        <v>2020</v>
      </c>
      <c r="P47" s="73"/>
      <c r="Q47" s="67"/>
      <c r="R47" s="67"/>
      <c r="S47" s="67"/>
      <c r="T47" s="73"/>
      <c r="U47" s="67"/>
      <c r="V47" s="67"/>
      <c r="W47" s="67"/>
      <c r="X47" s="73"/>
      <c r="Y47" s="67"/>
      <c r="Z47" s="67"/>
      <c r="AA47" s="67"/>
      <c r="AB47" s="73"/>
      <c r="AC47" s="67"/>
      <c r="AD47" s="67"/>
      <c r="AE47" s="67"/>
      <c r="AF47" s="67"/>
      <c r="AG47" s="67"/>
      <c r="AH47" s="67"/>
      <c r="AI47" s="67"/>
      <c r="AJ47" s="67"/>
      <c r="AK47" s="67"/>
      <c r="AL47" s="67"/>
      <c r="AM47" s="67"/>
      <c r="AO47" s="2">
        <f>IF(K47="","",VLOOKUP(K47,Inflation!$A$2:'Inflation'!$B$25,2))</f>
        <v>113.78400000000001</v>
      </c>
      <c r="AP47" s="2">
        <f>IF(H47="","",H47*(Inflation!$B$2/AO47))</f>
        <v>220.17034029389015</v>
      </c>
      <c r="AQ47" s="2" t="str">
        <f>IF(I47="","",I47*(Inflation!$B$2/AO47))</f>
        <v/>
      </c>
      <c r="AR47" s="2" t="str">
        <f>IF(J47="","",J47*(Inflation!$B$2/AO47))</f>
        <v/>
      </c>
      <c r="AS47" s="2">
        <f>IF(O47="","",VLOOKUP(O47,Inflation!$A$2:'Inflation'!$B$25,2))</f>
        <v>113.78400000000001</v>
      </c>
      <c r="AT47" s="2">
        <f>IF(L47="","",L47*(Inflation!$B$2/AS47))</f>
        <v>220.17034029389015</v>
      </c>
      <c r="AU47" s="2" t="str">
        <f>IF(M47="","",M47*(Inflation!$B$2/AS47))</f>
        <v/>
      </c>
      <c r="AV47" s="2" t="str">
        <f>IF(N47="","",N47*(Inflation!$B$2/AS47))</f>
        <v/>
      </c>
      <c r="AW47" s="2" t="str">
        <f>IF(S47="","",VLOOKUP(S47,Inflation!$A$2:'Inflation'!$B$25,2))</f>
        <v/>
      </c>
      <c r="AX47" s="2" t="str">
        <f>IF(P47="","",P47*(Inflation!$B$2/AW47))</f>
        <v/>
      </c>
      <c r="AY47" s="2" t="str">
        <f>IF(Q47="","",Q47*(Inflation!$B$2/AW47))</f>
        <v/>
      </c>
      <c r="AZ47" s="2" t="str">
        <f>IF(R47="","",R47*(Inflation!$B$2/AW47))</f>
        <v/>
      </c>
      <c r="BA47" s="2" t="str">
        <f>IF(W47="","",VLOOKUP(W47,Inflation!$A$2:'Inflation'!$B$25,2))</f>
        <v/>
      </c>
      <c r="BB47" s="2" t="str">
        <f>IF(T47="","",T47*(Inflation!$B$2/BA47))</f>
        <v/>
      </c>
      <c r="BC47" s="2" t="str">
        <f>IF(U47="","",U47*(Inflation!$B$2/BA47))</f>
        <v/>
      </c>
      <c r="BD47" s="2" t="str">
        <f>IF(V47="","",V47*(Inflation!$B$2/BA47))</f>
        <v/>
      </c>
      <c r="BE47" s="2" t="str">
        <f>IF(AA47="","",VLOOKUP(AA47,Inflation!$A$2:'Inflation'!$B$25,2))</f>
        <v/>
      </c>
      <c r="BF47" s="2" t="str">
        <f>IF(X47="","",X47*(Inflation!$B$2/BE47))</f>
        <v/>
      </c>
      <c r="BG47" s="2" t="str">
        <f>IF(Y47="","",Y47*(Inflation!$B$2/BE47))</f>
        <v/>
      </c>
      <c r="BH47" s="2" t="str">
        <f>IF(Z47="","",Z47*(Inflation!$B$2/BE47))</f>
        <v/>
      </c>
      <c r="BI47" s="2" t="str">
        <f>IF(AE47="","",VLOOKUP(AE47,Inflation!$A$2:'Inflation'!$B$25,2))</f>
        <v/>
      </c>
      <c r="BJ47" s="2" t="str">
        <f>IF(AB47="","",AB47*(Inflation!$B$2/BI47))</f>
        <v/>
      </c>
      <c r="BK47" s="2" t="str">
        <f>IF(AC47="","",AC47*(Inflation!$B$2/BI47))</f>
        <v/>
      </c>
      <c r="BL47" s="2" t="str">
        <f>IF(AD47="","",AD47*(Inflation!$B$2/BI47))</f>
        <v/>
      </c>
      <c r="BM47" s="2" t="str">
        <f>IF(AI47="","",VLOOKUP(AI47,Inflation!$A$2:'Inflation'!$B$25,2))</f>
        <v/>
      </c>
      <c r="BN47" s="2" t="str">
        <f>IF(AF47="","",AF47*(Inflation!$B$2/BM47))</f>
        <v/>
      </c>
      <c r="BO47" s="2" t="str">
        <f>IF(AG47="","",AG47*(Inflation!$B$2/BM47))</f>
        <v/>
      </c>
      <c r="BP47" s="2" t="str">
        <f>IF(AH47="","",AH47*(Inflation!$B$2/BM47))</f>
        <v/>
      </c>
      <c r="BQ47" s="2" t="str">
        <f>IF(AM47="","",VLOOKUP(AM47,Inflation!$A$2:'Inflation'!$B$25,2))</f>
        <v/>
      </c>
      <c r="BR47" s="2" t="str">
        <f>IF(AJ47="","",AJ47*(Inflation!$B$2/BQ47))</f>
        <v/>
      </c>
      <c r="BS47" s="2" t="str">
        <f>IF(AK47="","",AK47*(Inflation!$B$2/BQ47))</f>
        <v/>
      </c>
      <c r="BT47" s="2" t="str">
        <f>IF(AL47="","",AL47*(Inflation!$B$2/BQ47))</f>
        <v/>
      </c>
    </row>
    <row r="48" spans="1:72" x14ac:dyDescent="0.2">
      <c r="A48" s="68" t="s">
        <v>284</v>
      </c>
      <c r="B48" s="67" t="s">
        <v>2</v>
      </c>
      <c r="C48" s="67" t="s">
        <v>7</v>
      </c>
      <c r="D48" s="67" t="s">
        <v>285</v>
      </c>
      <c r="E48" s="4"/>
      <c r="F48" s="72" t="s">
        <v>445</v>
      </c>
      <c r="G48" s="64"/>
      <c r="H48" s="67"/>
      <c r="I48" s="67"/>
      <c r="J48" s="67"/>
      <c r="K48" s="67"/>
      <c r="L48" s="67"/>
      <c r="M48" s="67"/>
      <c r="N48" s="67"/>
      <c r="O48" s="67"/>
      <c r="P48" s="67"/>
      <c r="Q48" s="67"/>
      <c r="R48" s="67"/>
      <c r="S48" s="67"/>
      <c r="T48" s="67"/>
      <c r="U48" s="67"/>
      <c r="V48" s="67"/>
      <c r="W48" s="67"/>
      <c r="X48" s="73"/>
      <c r="Y48" s="73"/>
      <c r="Z48" s="73"/>
      <c r="AA48" s="67"/>
      <c r="AB48" s="73"/>
      <c r="AC48" s="73"/>
      <c r="AD48" s="73"/>
      <c r="AE48" s="67"/>
      <c r="AF48" s="67"/>
      <c r="AG48" s="67"/>
      <c r="AH48" s="67"/>
      <c r="AI48" s="67"/>
      <c r="AJ48" s="67"/>
      <c r="AK48" s="67"/>
      <c r="AL48" s="67"/>
      <c r="AM48" s="67"/>
      <c r="AO48" s="2" t="str">
        <f>IF(K48="","",VLOOKUP(K48,Inflation!$A$2:'Inflation'!$B$25,2))</f>
        <v/>
      </c>
      <c r="AP48" s="2" t="str">
        <f>IF(H48="","",H48*(Inflation!$B$2/AO48))</f>
        <v/>
      </c>
      <c r="AQ48" s="2" t="str">
        <f>IF(I48="","",I48*(Inflation!$B$2/AO48))</f>
        <v/>
      </c>
      <c r="AR48" s="2" t="str">
        <f>IF(J48="","",J48*(Inflation!$B$2/AO48))</f>
        <v/>
      </c>
      <c r="AS48" s="2" t="str">
        <f>IF(O48="","",VLOOKUP(O48,Inflation!$A$2:'Inflation'!$B$25,2))</f>
        <v/>
      </c>
      <c r="AT48" s="2" t="str">
        <f>IF(L48="","",L48*(Inflation!$B$2/AS48))</f>
        <v/>
      </c>
      <c r="AU48" s="2" t="str">
        <f>IF(M48="","",M48*(Inflation!$B$2/AS48))</f>
        <v/>
      </c>
      <c r="AV48" s="2" t="str">
        <f>IF(N48="","",N48*(Inflation!$B$2/AS48))</f>
        <v/>
      </c>
      <c r="AW48" s="2" t="str">
        <f>IF(S48="","",VLOOKUP(S48,Inflation!$A$2:'Inflation'!$B$25,2))</f>
        <v/>
      </c>
      <c r="AX48" s="2" t="str">
        <f>IF(P48="","",P48*(Inflation!$B$2/AW48))</f>
        <v/>
      </c>
      <c r="AY48" s="2" t="str">
        <f>IF(Q48="","",Q48*(Inflation!$B$2/AW48))</f>
        <v/>
      </c>
      <c r="AZ48" s="2" t="str">
        <f>IF(R48="","",R48*(Inflation!$B$2/AW48))</f>
        <v/>
      </c>
      <c r="BA48" s="2" t="str">
        <f>IF(W48="","",VLOOKUP(W48,Inflation!$A$2:'Inflation'!$B$25,2))</f>
        <v/>
      </c>
      <c r="BB48" s="2" t="str">
        <f>IF(T48="","",T48*(Inflation!$B$2/BA48))</f>
        <v/>
      </c>
      <c r="BC48" s="2" t="str">
        <f>IF(U48="","",U48*(Inflation!$B$2/BA48))</f>
        <v/>
      </c>
      <c r="BD48" s="2" t="str">
        <f>IF(V48="","",V48*(Inflation!$B$2/BA48))</f>
        <v/>
      </c>
      <c r="BE48" s="2" t="str">
        <f>IF(AA48="","",VLOOKUP(AA48,Inflation!$A$2:'Inflation'!$B$25,2))</f>
        <v/>
      </c>
      <c r="BF48" s="2" t="str">
        <f>IF(X48="","",X48*(Inflation!$B$2/BE48))</f>
        <v/>
      </c>
      <c r="BG48" s="2" t="str">
        <f>IF(Y48="","",Y48*(Inflation!$B$2/BE48))</f>
        <v/>
      </c>
      <c r="BH48" s="2" t="str">
        <f>IF(Z48="","",Z48*(Inflation!$B$2/BE48))</f>
        <v/>
      </c>
      <c r="BI48" s="2" t="str">
        <f>IF(AE48="","",VLOOKUP(AE48,Inflation!$A$2:'Inflation'!$B$25,2))</f>
        <v/>
      </c>
      <c r="BJ48" s="2" t="str">
        <f>IF(AB48="","",AB48*(Inflation!$B$2/BI48))</f>
        <v/>
      </c>
      <c r="BK48" s="2" t="str">
        <f>IF(AC48="","",AC48*(Inflation!$B$2/BI48))</f>
        <v/>
      </c>
      <c r="BL48" s="2" t="str">
        <f>IF(AD48="","",AD48*(Inflation!$B$2/BI48))</f>
        <v/>
      </c>
      <c r="BM48" s="2" t="str">
        <f>IF(AI48="","",VLOOKUP(AI48,Inflation!$A$2:'Inflation'!$B$25,2))</f>
        <v/>
      </c>
      <c r="BN48" s="2" t="str">
        <f>IF(AF48="","",AF48*(Inflation!$B$2/BM48))</f>
        <v/>
      </c>
      <c r="BO48" s="2" t="str">
        <f>IF(AG48="","",AG48*(Inflation!$B$2/BM48))</f>
        <v/>
      </c>
      <c r="BP48" s="2" t="str">
        <f>IF(AH48="","",AH48*(Inflation!$B$2/BM48))</f>
        <v/>
      </c>
      <c r="BQ48" s="2" t="str">
        <f>IF(AM48="","",VLOOKUP(AM48,Inflation!$A$2:'Inflation'!$B$25,2))</f>
        <v/>
      </c>
      <c r="BR48" s="2" t="str">
        <f>IF(AJ48="","",AJ48*(Inflation!$B$2/BQ48))</f>
        <v/>
      </c>
      <c r="BS48" s="2" t="str">
        <f>IF(AK48="","",AK48*(Inflation!$B$2/BQ48))</f>
        <v/>
      </c>
      <c r="BT48" s="2" t="str">
        <f>IF(AL48="","",AL48*(Inflation!$B$2/BQ48))</f>
        <v/>
      </c>
    </row>
    <row r="49" spans="1:72" x14ac:dyDescent="0.2">
      <c r="A49" s="68" t="s">
        <v>145</v>
      </c>
      <c r="B49" s="68" t="s">
        <v>0</v>
      </c>
      <c r="C49" s="68" t="s">
        <v>144</v>
      </c>
      <c r="D49" s="68" t="s">
        <v>146</v>
      </c>
      <c r="E49" s="39"/>
      <c r="F49" s="40" t="s">
        <v>178</v>
      </c>
      <c r="G49" s="65" t="s">
        <v>179</v>
      </c>
      <c r="H49" s="68"/>
      <c r="I49" s="68"/>
      <c r="J49" s="68"/>
      <c r="K49" s="68"/>
      <c r="L49" s="68"/>
      <c r="M49" s="68"/>
      <c r="N49" s="68"/>
      <c r="O49" s="68"/>
      <c r="P49" s="68">
        <v>-543</v>
      </c>
      <c r="Q49" s="68"/>
      <c r="R49" s="68"/>
      <c r="S49" s="76">
        <v>2016</v>
      </c>
      <c r="T49" s="68">
        <v>-574</v>
      </c>
      <c r="U49" s="68"/>
      <c r="V49" s="68"/>
      <c r="W49" s="76">
        <v>2016</v>
      </c>
      <c r="X49" s="68"/>
      <c r="Y49" s="68"/>
      <c r="Z49" s="68"/>
      <c r="AA49" s="68"/>
      <c r="AB49" s="68"/>
      <c r="AC49" s="68"/>
      <c r="AD49" s="68"/>
      <c r="AE49" s="68"/>
      <c r="AF49" s="68"/>
      <c r="AG49" s="68"/>
      <c r="AH49" s="68"/>
      <c r="AI49" s="68"/>
      <c r="AJ49" s="68"/>
      <c r="AK49" s="68"/>
      <c r="AL49" s="68"/>
      <c r="AM49" s="68"/>
      <c r="AO49" s="2" t="str">
        <f>IF(K49="","",VLOOKUP(K49,Inflation!$A$2:'Inflation'!$B$25,2))</f>
        <v/>
      </c>
      <c r="AP49" s="2" t="str">
        <f>IF(H49="","",H49*(Inflation!$B$2/AO49))</f>
        <v/>
      </c>
      <c r="AQ49" s="2" t="str">
        <f>IF(I49="","",I49*(Inflation!$B$2/AO49))</f>
        <v/>
      </c>
      <c r="AR49" s="2" t="str">
        <f>IF(J49="","",J49*(Inflation!$B$2/AO49))</f>
        <v/>
      </c>
      <c r="AS49" s="2" t="str">
        <f>IF(O49="","",VLOOKUP(O49,Inflation!$A$2:'Inflation'!$B$25,2))</f>
        <v/>
      </c>
      <c r="AT49" s="2" t="str">
        <f>IF(L49="","",L49*(Inflation!$B$2/AS49))</f>
        <v/>
      </c>
      <c r="AU49" s="2" t="str">
        <f>IF(M49="","",M49*(Inflation!$B$2/AS49))</f>
        <v/>
      </c>
      <c r="AV49" s="2" t="str">
        <f>IF(N49="","",N49*(Inflation!$B$2/AS49))</f>
        <v/>
      </c>
      <c r="AW49" s="2">
        <f>IF(S49="","",VLOOKUP(S49,Inflation!$A$2:'Inflation'!$B$25,2))</f>
        <v>105.74</v>
      </c>
      <c r="AX49" s="2">
        <f>IF(P49="","",P49*(Inflation!$B$2/AW49))</f>
        <v>-409.70464346510312</v>
      </c>
      <c r="AY49" s="2" t="str">
        <f>IF(Q49="","",Q49*(Inflation!$B$2/AW49))</f>
        <v/>
      </c>
      <c r="AZ49" s="2" t="str">
        <f>IF(R49="","",R49*(Inflation!$B$2/AW49))</f>
        <v/>
      </c>
      <c r="BA49" s="2">
        <f>IF(W49="","",VLOOKUP(W49,Inflation!$A$2:'Inflation'!$B$25,2))</f>
        <v>105.74</v>
      </c>
      <c r="BB49" s="2">
        <f>IF(T49="","",T49*(Inflation!$B$2/BA49))</f>
        <v>-433.09477964819371</v>
      </c>
      <c r="BC49" s="2" t="str">
        <f>IF(U49="","",U49*(Inflation!$B$2/BA49))</f>
        <v/>
      </c>
      <c r="BD49" s="2" t="str">
        <f>IF(V49="","",V49*(Inflation!$B$2/BA49))</f>
        <v/>
      </c>
      <c r="BE49" s="2" t="str">
        <f>IF(AA49="","",VLOOKUP(AA49,Inflation!$A$2:'Inflation'!$B$25,2))</f>
        <v/>
      </c>
      <c r="BF49" s="2" t="str">
        <f>IF(X49="","",X49*(Inflation!$B$2/BE49))</f>
        <v/>
      </c>
      <c r="BG49" s="2" t="str">
        <f>IF(Y49="","",Y49*(Inflation!$B$2/BE49))</f>
        <v/>
      </c>
      <c r="BH49" s="2" t="str">
        <f>IF(Z49="","",Z49*(Inflation!$B$2/BE49))</f>
        <v/>
      </c>
      <c r="BI49" s="2" t="str">
        <f>IF(AE49="","",VLOOKUP(AE49,Inflation!$A$2:'Inflation'!$B$25,2))</f>
        <v/>
      </c>
      <c r="BJ49" s="2" t="str">
        <f>IF(AB49="","",AB49*(Inflation!$B$2/BI49))</f>
        <v/>
      </c>
      <c r="BK49" s="2" t="str">
        <f>IF(AC49="","",AC49*(Inflation!$B$2/BI49))</f>
        <v/>
      </c>
      <c r="BL49" s="2" t="str">
        <f>IF(AD49="","",AD49*(Inflation!$B$2/BI49))</f>
        <v/>
      </c>
      <c r="BM49" s="2" t="str">
        <f>IF(AI49="","",VLOOKUP(AI49,Inflation!$A$2:'Inflation'!$B$25,2))</f>
        <v/>
      </c>
      <c r="BN49" s="2" t="str">
        <f>IF(AF49="","",AF49*(Inflation!$B$2/BM49))</f>
        <v/>
      </c>
      <c r="BO49" s="2" t="str">
        <f>IF(AG49="","",AG49*(Inflation!$B$2/BM49))</f>
        <v/>
      </c>
      <c r="BP49" s="2" t="str">
        <f>IF(AH49="","",AH49*(Inflation!$B$2/BM49))</f>
        <v/>
      </c>
      <c r="BQ49" s="2" t="str">
        <f>IF(AM49="","",VLOOKUP(AM49,Inflation!$A$2:'Inflation'!$B$25,2))</f>
        <v/>
      </c>
      <c r="BR49" s="2" t="str">
        <f>IF(AJ49="","",AJ49*(Inflation!$B$2/BQ49))</f>
        <v/>
      </c>
      <c r="BS49" s="2" t="str">
        <f>IF(AK49="","",AK49*(Inflation!$B$2/BQ49))</f>
        <v/>
      </c>
      <c r="BT49" s="2" t="str">
        <f>IF(AL49="","",AL49*(Inflation!$B$2/BQ49))</f>
        <v/>
      </c>
    </row>
    <row r="50" spans="1:72" x14ac:dyDescent="0.2">
      <c r="A50" s="68" t="s">
        <v>221</v>
      </c>
      <c r="B50" s="68" t="s">
        <v>43</v>
      </c>
      <c r="C50" s="68" t="s">
        <v>147</v>
      </c>
      <c r="D50" s="68" t="s">
        <v>222</v>
      </c>
      <c r="E50" s="39" t="s">
        <v>577</v>
      </c>
      <c r="F50" s="40" t="s">
        <v>414</v>
      </c>
      <c r="G50" s="65" t="s">
        <v>528</v>
      </c>
      <c r="H50" s="74"/>
      <c r="I50" s="74"/>
      <c r="J50" s="74"/>
      <c r="K50" s="68"/>
      <c r="L50" s="74"/>
      <c r="M50" s="74"/>
      <c r="N50" s="74"/>
      <c r="O50" s="68"/>
      <c r="P50" s="85">
        <v>7.0000000000000007E-2</v>
      </c>
      <c r="Q50" s="85">
        <v>7.0000000000000007E-2</v>
      </c>
      <c r="R50" s="85">
        <v>7.0000000000000007E-2</v>
      </c>
      <c r="S50" s="81">
        <v>2020</v>
      </c>
      <c r="T50" s="85">
        <v>0.05</v>
      </c>
      <c r="U50" s="85">
        <v>0.05</v>
      </c>
      <c r="V50" s="85">
        <v>0.05</v>
      </c>
      <c r="W50" s="81">
        <v>2020</v>
      </c>
      <c r="X50" s="80">
        <v>170.68</v>
      </c>
      <c r="Y50" s="80">
        <v>170.68</v>
      </c>
      <c r="Z50" s="80">
        <v>170.68</v>
      </c>
      <c r="AA50" s="81">
        <v>2020</v>
      </c>
      <c r="AB50" s="80">
        <v>169.1</v>
      </c>
      <c r="AC50" s="80">
        <v>169.1</v>
      </c>
      <c r="AD50" s="80">
        <v>169.1</v>
      </c>
      <c r="AE50" s="81">
        <v>2020</v>
      </c>
      <c r="AF50" s="68">
        <v>170.68</v>
      </c>
      <c r="AG50" s="68">
        <v>170.68</v>
      </c>
      <c r="AH50" s="68">
        <v>170.68</v>
      </c>
      <c r="AI50" s="76">
        <v>2020</v>
      </c>
      <c r="AJ50" s="68">
        <v>169.1</v>
      </c>
      <c r="AK50" s="68">
        <v>169.1</v>
      </c>
      <c r="AL50" s="68">
        <v>169.1</v>
      </c>
      <c r="AM50" s="76">
        <v>2020</v>
      </c>
      <c r="AO50" s="2" t="str">
        <f>IF(K50="","",VLOOKUP(K50,Inflation!$A$2:'Inflation'!$B$25,2))</f>
        <v/>
      </c>
      <c r="AP50" s="2" t="str">
        <f>IF(H50="","",H50*(Inflation!$B$2/AO50))</f>
        <v/>
      </c>
      <c r="AQ50" s="2" t="str">
        <f>IF(I50="","",I50*(Inflation!$B$2/AO50))</f>
        <v/>
      </c>
      <c r="AR50" s="2" t="str">
        <f>IF(J50="","",J50*(Inflation!$B$2/AO50))</f>
        <v/>
      </c>
      <c r="AS50" s="2" t="str">
        <f>IF(O50="","",VLOOKUP(O50,Inflation!$A$2:'Inflation'!$B$25,2))</f>
        <v/>
      </c>
      <c r="AT50" s="2" t="str">
        <f>IF(L50="","",L50*(Inflation!$B$2/AS50))</f>
        <v/>
      </c>
      <c r="AU50" s="2" t="str">
        <f>IF(M50="","",M50*(Inflation!$B$2/AS50))</f>
        <v/>
      </c>
      <c r="AV50" s="2" t="str">
        <f>IF(N50="","",N50*(Inflation!$B$2/AS50))</f>
        <v/>
      </c>
      <c r="AW50" s="66">
        <f>IF(S50="","",VLOOKUP(S50,Inflation!$A$2:'Inflation'!$B$25,2))</f>
        <v>113.78400000000001</v>
      </c>
      <c r="AX50" s="66">
        <f>IF(P50="","",P50*(Inflation!$B$2/AW50))</f>
        <v>4.9082559938128385E-2</v>
      </c>
      <c r="AY50" s="66">
        <f>IF(Q50="","",Q50*(Inflation!$B$2/AW50))</f>
        <v>4.9082559938128385E-2</v>
      </c>
      <c r="AZ50" s="66">
        <f>IF(R50="","",R50*(Inflation!$B$2/AW50))</f>
        <v>4.9082559938128385E-2</v>
      </c>
      <c r="BA50" s="66">
        <f>IF(W50="","",VLOOKUP(W50,Inflation!$A$2:'Inflation'!$B$25,2))</f>
        <v>113.78400000000001</v>
      </c>
      <c r="BB50" s="66">
        <f>IF(T50="","",T50*(Inflation!$B$2/BA50))</f>
        <v>3.5058971384377413E-2</v>
      </c>
      <c r="BC50" s="66">
        <f>IF(U50="","",U50*(Inflation!$B$2/BA50))</f>
        <v>3.5058971384377413E-2</v>
      </c>
      <c r="BD50" s="66">
        <f>IF(V50="","",V50*(Inflation!$B$2/BA50))</f>
        <v>3.5058971384377413E-2</v>
      </c>
      <c r="BE50" s="2">
        <f>IF(AA50="","",VLOOKUP(AA50,Inflation!$A$2:'Inflation'!$B$25,2))</f>
        <v>113.78400000000001</v>
      </c>
      <c r="BF50" s="2">
        <f>IF(X50="","",X50*(Inflation!$B$2/BE50))</f>
        <v>119.67730471771074</v>
      </c>
      <c r="BG50" s="2">
        <f>IF(Y50="","",Y50*(Inflation!$B$2/BE50))</f>
        <v>119.67730471771074</v>
      </c>
      <c r="BH50" s="2">
        <f>IF(Z50="","",Z50*(Inflation!$B$2/BE50))</f>
        <v>119.67730471771074</v>
      </c>
      <c r="BI50" s="2">
        <f>IF(AE50="","",VLOOKUP(AE50,Inflation!$A$2:'Inflation'!$B$25,2))</f>
        <v>113.78400000000001</v>
      </c>
      <c r="BJ50" s="2">
        <f>IF(AB50="","",AB50*(Inflation!$B$2/BI50))</f>
        <v>118.56944122196441</v>
      </c>
      <c r="BK50" s="2">
        <f>IF(AC50="","",AC50*(Inflation!$B$2/BI50))</f>
        <v>118.56944122196441</v>
      </c>
      <c r="BL50" s="2">
        <f>IF(AD50="","",AD50*(Inflation!$B$2/BI50))</f>
        <v>118.56944122196441</v>
      </c>
      <c r="BM50" s="2">
        <f>IF(AI50="","",VLOOKUP(AI50,Inflation!$A$2:'Inflation'!$B$25,2))</f>
        <v>113.78400000000001</v>
      </c>
      <c r="BN50" s="2">
        <f>IF(AF50="","",AF50*(Inflation!$B$2/BM50))</f>
        <v>119.67730471771074</v>
      </c>
      <c r="BO50" s="2">
        <f>IF(AG50="","",AG50*(Inflation!$B$2/BM50))</f>
        <v>119.67730471771074</v>
      </c>
      <c r="BP50" s="2">
        <f>IF(AH50="","",AH50*(Inflation!$B$2/BM50))</f>
        <v>119.67730471771074</v>
      </c>
      <c r="BQ50" s="2">
        <f>IF(AM50="","",VLOOKUP(AM50,Inflation!$A$2:'Inflation'!$B$25,2))</f>
        <v>113.78400000000001</v>
      </c>
      <c r="BR50" s="2">
        <f>IF(AJ50="","",AJ50*(Inflation!$B$2/BQ50))</f>
        <v>118.56944122196441</v>
      </c>
      <c r="BS50" s="2">
        <f>IF(AK50="","",AK50*(Inflation!$B$2/BQ50))</f>
        <v>118.56944122196441</v>
      </c>
      <c r="BT50" s="2">
        <f>IF(AL50="","",AL50*(Inflation!$B$2/BQ50))</f>
        <v>118.56944122196441</v>
      </c>
    </row>
    <row r="51" spans="1:72" x14ac:dyDescent="0.2">
      <c r="A51" s="68" t="s">
        <v>258</v>
      </c>
      <c r="B51" s="68" t="s">
        <v>43</v>
      </c>
      <c r="C51" s="68" t="s">
        <v>147</v>
      </c>
      <c r="D51" s="68" t="s">
        <v>259</v>
      </c>
      <c r="E51" s="39" t="s">
        <v>578</v>
      </c>
      <c r="F51" s="40" t="s">
        <v>414</v>
      </c>
      <c r="G51" s="65" t="s">
        <v>528</v>
      </c>
      <c r="H51" s="68"/>
      <c r="I51" s="68"/>
      <c r="J51" s="68"/>
      <c r="K51" s="68"/>
      <c r="L51" s="68"/>
      <c r="M51" s="68"/>
      <c r="N51" s="68"/>
      <c r="O51" s="68"/>
      <c r="P51" s="68"/>
      <c r="Q51" s="68"/>
      <c r="R51" s="68"/>
      <c r="S51" s="68"/>
      <c r="T51" s="68"/>
      <c r="U51" s="68"/>
      <c r="V51" s="68"/>
      <c r="W51" s="68"/>
      <c r="X51" s="80">
        <v>4013</v>
      </c>
      <c r="Y51" s="80">
        <v>4013</v>
      </c>
      <c r="Z51" s="80">
        <v>4013</v>
      </c>
      <c r="AA51" s="81">
        <v>2019</v>
      </c>
      <c r="AB51" s="80">
        <v>3757</v>
      </c>
      <c r="AC51" s="80">
        <v>3757</v>
      </c>
      <c r="AD51" s="80">
        <v>3757</v>
      </c>
      <c r="AE51" s="81">
        <v>2019</v>
      </c>
      <c r="AF51" s="68">
        <v>4013</v>
      </c>
      <c r="AG51" s="68">
        <v>4013</v>
      </c>
      <c r="AH51" s="68">
        <v>4013</v>
      </c>
      <c r="AI51" s="76">
        <v>2019</v>
      </c>
      <c r="AJ51" s="68">
        <v>3757</v>
      </c>
      <c r="AK51" s="68">
        <v>3757</v>
      </c>
      <c r="AL51" s="68">
        <v>3757</v>
      </c>
      <c r="AM51" s="76">
        <v>2019</v>
      </c>
      <c r="AN51" s="8"/>
      <c r="AO51" s="2" t="str">
        <f>IF(K51="","",VLOOKUP(K51,Inflation!$A$2:'Inflation'!$B$25,2))</f>
        <v/>
      </c>
      <c r="AP51" s="2" t="str">
        <f>IF(H51="","",H51*(Inflation!$B$2/AO51))</f>
        <v/>
      </c>
      <c r="AQ51" s="2" t="str">
        <f>IF(I51="","",I51*(Inflation!$B$2/AO51))</f>
        <v/>
      </c>
      <c r="AR51" s="2" t="str">
        <f>IF(J51="","",J51*(Inflation!$B$2/AO51))</f>
        <v/>
      </c>
      <c r="AS51" s="2" t="str">
        <f>IF(O51="","",VLOOKUP(O51,Inflation!$A$2:'Inflation'!$B$25,2))</f>
        <v/>
      </c>
      <c r="AT51" s="2" t="str">
        <f>IF(L51="","",L51*(Inflation!$B$2/AS51))</f>
        <v/>
      </c>
      <c r="AU51" s="2" t="str">
        <f>IF(M51="","",M51*(Inflation!$B$2/AS51))</f>
        <v/>
      </c>
      <c r="AV51" s="2" t="str">
        <f>IF(N51="","",N51*(Inflation!$B$2/AS51))</f>
        <v/>
      </c>
      <c r="AW51" s="2" t="str">
        <f>IF(S51="","",VLOOKUP(S51,Inflation!$A$2:'Inflation'!$B$25,2))</f>
        <v/>
      </c>
      <c r="AX51" s="2" t="str">
        <f>IF(P51="","",P51*(Inflation!$B$2/AW51))</f>
        <v/>
      </c>
      <c r="AY51" s="2" t="str">
        <f>IF(Q51="","",Q51*(Inflation!$B$2/AW51))</f>
        <v/>
      </c>
      <c r="AZ51" s="2" t="str">
        <f>IF(R51="","",R51*(Inflation!$B$2/AW51))</f>
        <v/>
      </c>
      <c r="BA51" s="2" t="str">
        <f>IF(W51="","",VLOOKUP(W51,Inflation!$A$2:'Inflation'!$B$25,2))</f>
        <v/>
      </c>
      <c r="BB51" s="2" t="str">
        <f>IF(T51="","",T51*(Inflation!$B$2/BA51))</f>
        <v/>
      </c>
      <c r="BC51" s="2" t="str">
        <f>IF(U51="","",U51*(Inflation!$B$2/BA51))</f>
        <v/>
      </c>
      <c r="BD51" s="2" t="str">
        <f>IF(V51="","",V51*(Inflation!$B$2/BA51))</f>
        <v/>
      </c>
      <c r="BE51" s="2">
        <f>IF(AA51="","",VLOOKUP(AA51,Inflation!$A$2:'Inflation'!$B$25,2))</f>
        <v>112.318</v>
      </c>
      <c r="BF51" s="2">
        <f>IF(X51="","",X51*(Inflation!$B$2/BE51))</f>
        <v>2850.5598301251803</v>
      </c>
      <c r="BG51" s="2">
        <f>IF(Y51="","",Y51*(Inflation!$B$2/BE51))</f>
        <v>2850.5598301251803</v>
      </c>
      <c r="BH51" s="2">
        <f>IF(Z51="","",Z51*(Inflation!$B$2/BE51))</f>
        <v>2850.5598301251803</v>
      </c>
      <c r="BI51" s="2">
        <f>IF(AE51="","",VLOOKUP(AE51,Inflation!$A$2:'Inflation'!$B$25,2))</f>
        <v>112.318</v>
      </c>
      <c r="BJ51" s="2">
        <f>IF(AB51="","",AB51*(Inflation!$B$2/BI51))</f>
        <v>2668.7149967057817</v>
      </c>
      <c r="BK51" s="2">
        <f>IF(AC51="","",AC51*(Inflation!$B$2/BI51))</f>
        <v>2668.7149967057817</v>
      </c>
      <c r="BL51" s="2">
        <f>IF(AD51="","",AD51*(Inflation!$B$2/BI51))</f>
        <v>2668.7149967057817</v>
      </c>
      <c r="BM51" s="2">
        <f>IF(AI51="","",VLOOKUP(AI51,Inflation!$A$2:'Inflation'!$B$25,2))</f>
        <v>112.318</v>
      </c>
      <c r="BN51" s="2">
        <f>IF(AF51="","",AF51*(Inflation!$B$2/BM51))</f>
        <v>2850.5598301251803</v>
      </c>
      <c r="BO51" s="2">
        <f>IF(AG51="","",AG51*(Inflation!$B$2/BM51))</f>
        <v>2850.5598301251803</v>
      </c>
      <c r="BP51" s="2">
        <f>IF(AH51="","",AH51*(Inflation!$B$2/BM51))</f>
        <v>2850.5598301251803</v>
      </c>
      <c r="BQ51" s="2">
        <f>IF(AM51="","",VLOOKUP(AM51,Inflation!$A$2:'Inflation'!$B$25,2))</f>
        <v>112.318</v>
      </c>
      <c r="BR51" s="2">
        <f>IF(AJ51="","",AJ51*(Inflation!$B$2/BQ51))</f>
        <v>2668.7149967057817</v>
      </c>
      <c r="BS51" s="2">
        <f>IF(AK51="","",AK51*(Inflation!$B$2/BQ51))</f>
        <v>2668.7149967057817</v>
      </c>
      <c r="BT51" s="2">
        <f>IF(AL51="","",AL51*(Inflation!$B$2/BQ51))</f>
        <v>2668.7149967057817</v>
      </c>
    </row>
    <row r="52" spans="1:72" x14ac:dyDescent="0.2">
      <c r="A52" s="68" t="s">
        <v>294</v>
      </c>
      <c r="B52" s="68" t="s">
        <v>43</v>
      </c>
      <c r="C52" s="68" t="s">
        <v>3</v>
      </c>
      <c r="D52" s="68" t="s">
        <v>295</v>
      </c>
      <c r="E52" s="39"/>
      <c r="F52" s="40" t="s">
        <v>433</v>
      </c>
      <c r="G52" s="65" t="s">
        <v>529</v>
      </c>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O52" s="2" t="str">
        <f>IF(K52="","",VLOOKUP(K52,Inflation!$A$2:'Inflation'!$B$25,2))</f>
        <v/>
      </c>
      <c r="AP52" s="2" t="str">
        <f>IF(H52="","",H52*(Inflation!$B$2/AO52))</f>
        <v/>
      </c>
      <c r="AQ52" s="2" t="str">
        <f>IF(I52="","",I52*(Inflation!$B$2/AO52))</f>
        <v/>
      </c>
      <c r="AR52" s="2" t="str">
        <f>IF(J52="","",J52*(Inflation!$B$2/AO52))</f>
        <v/>
      </c>
      <c r="AS52" s="2" t="str">
        <f>IF(O52="","",VLOOKUP(O52,Inflation!$A$2:'Inflation'!$B$25,2))</f>
        <v/>
      </c>
      <c r="AT52" s="2" t="str">
        <f>IF(L52="","",L52*(Inflation!$B$2/AS52))</f>
        <v/>
      </c>
      <c r="AU52" s="2" t="str">
        <f>IF(M52="","",M52*(Inflation!$B$2/AS52))</f>
        <v/>
      </c>
      <c r="AV52" s="2" t="str">
        <f>IF(N52="","",N52*(Inflation!$B$2/AS52))</f>
        <v/>
      </c>
      <c r="AW52" s="2" t="str">
        <f>IF(S52="","",VLOOKUP(S52,Inflation!$A$2:'Inflation'!$B$25,2))</f>
        <v/>
      </c>
      <c r="AX52" s="2" t="str">
        <f>IF(P52="","",P52*(Inflation!$B$2/AW52))</f>
        <v/>
      </c>
      <c r="AY52" s="2" t="str">
        <f>IF(Q52="","",Q52*(Inflation!$B$2/AW52))</f>
        <v/>
      </c>
      <c r="AZ52" s="2" t="str">
        <f>IF(R52="","",R52*(Inflation!$B$2/AW52))</f>
        <v/>
      </c>
      <c r="BA52" s="2" t="str">
        <f>IF(W52="","",VLOOKUP(W52,Inflation!$A$2:'Inflation'!$B$25,2))</f>
        <v/>
      </c>
      <c r="BB52" s="2" t="str">
        <f>IF(T52="","",T52*(Inflation!$B$2/BA52))</f>
        <v/>
      </c>
      <c r="BC52" s="2" t="str">
        <f>IF(U52="","",U52*(Inflation!$B$2/BA52))</f>
        <v/>
      </c>
      <c r="BD52" s="2" t="str">
        <f>IF(V52="","",V52*(Inflation!$B$2/BA52))</f>
        <v/>
      </c>
      <c r="BE52" s="2" t="str">
        <f>IF(AA52="","",VLOOKUP(AA52,Inflation!$A$2:'Inflation'!$B$25,2))</f>
        <v/>
      </c>
      <c r="BF52" s="2" t="str">
        <f>IF(X52="","",X52*(Inflation!$B$2/BE52))</f>
        <v/>
      </c>
      <c r="BG52" s="2" t="str">
        <f>IF(Y52="","",Y52*(Inflation!$B$2/BE52))</f>
        <v/>
      </c>
      <c r="BH52" s="2" t="str">
        <f>IF(Z52="","",Z52*(Inflation!$B$2/BE52))</f>
        <v/>
      </c>
      <c r="BI52" s="2" t="str">
        <f>IF(AE52="","",VLOOKUP(AE52,Inflation!$A$2:'Inflation'!$B$25,2))</f>
        <v/>
      </c>
      <c r="BJ52" s="2" t="str">
        <f>IF(AB52="","",AB52*(Inflation!$B$2/BI52))</f>
        <v/>
      </c>
      <c r="BK52" s="2" t="str">
        <f>IF(AC52="","",AC52*(Inflation!$B$2/BI52))</f>
        <v/>
      </c>
      <c r="BL52" s="2" t="str">
        <f>IF(AD52="","",AD52*(Inflation!$B$2/BI52))</f>
        <v/>
      </c>
      <c r="BM52" s="2" t="str">
        <f>IF(AI52="","",VLOOKUP(AI52,Inflation!$A$2:'Inflation'!$B$25,2))</f>
        <v/>
      </c>
      <c r="BN52" s="2" t="str">
        <f>IF(AF52="","",AF52*(Inflation!$B$2/BM52))</f>
        <v/>
      </c>
      <c r="BO52" s="2" t="str">
        <f>IF(AG52="","",AG52*(Inflation!$B$2/BM52))</f>
        <v/>
      </c>
      <c r="BP52" s="2" t="str">
        <f>IF(AH52="","",AH52*(Inflation!$B$2/BM52))</f>
        <v/>
      </c>
      <c r="BQ52" s="2" t="str">
        <f>IF(AM52="","",VLOOKUP(AM52,Inflation!$A$2:'Inflation'!$B$25,2))</f>
        <v/>
      </c>
      <c r="BR52" s="2" t="str">
        <f>IF(AJ52="","",AJ52*(Inflation!$B$2/BQ52))</f>
        <v/>
      </c>
      <c r="BS52" s="2" t="str">
        <f>IF(AK52="","",AK52*(Inflation!$B$2/BQ52))</f>
        <v/>
      </c>
      <c r="BT52" s="2" t="str">
        <f>IF(AL52="","",AL52*(Inflation!$B$2/BQ52))</f>
        <v/>
      </c>
    </row>
    <row r="53" spans="1:72" x14ac:dyDescent="0.2">
      <c r="A53" s="68" t="s">
        <v>292</v>
      </c>
      <c r="B53" s="68" t="s">
        <v>43</v>
      </c>
      <c r="C53" s="68" t="s">
        <v>3</v>
      </c>
      <c r="D53" s="68" t="s">
        <v>293</v>
      </c>
      <c r="E53" s="39"/>
      <c r="F53" s="40" t="s">
        <v>450</v>
      </c>
      <c r="G53" s="65" t="s">
        <v>530</v>
      </c>
      <c r="H53" s="68"/>
      <c r="I53" s="68"/>
      <c r="J53" s="68"/>
      <c r="K53" s="68"/>
      <c r="L53" s="68"/>
      <c r="M53" s="68"/>
      <c r="N53" s="68"/>
      <c r="O53" s="68"/>
      <c r="P53" s="74">
        <v>366.71</v>
      </c>
      <c r="Q53" s="74"/>
      <c r="R53" s="74"/>
      <c r="S53" s="76">
        <v>2021</v>
      </c>
      <c r="T53" s="74">
        <v>364.19</v>
      </c>
      <c r="U53" s="74"/>
      <c r="V53" s="74"/>
      <c r="W53" s="76">
        <v>2021</v>
      </c>
      <c r="X53" s="74"/>
      <c r="Y53" s="74"/>
      <c r="Z53" s="74"/>
      <c r="AA53" s="68"/>
      <c r="AB53" s="74"/>
      <c r="AC53" s="74"/>
      <c r="AD53" s="74"/>
      <c r="AE53" s="68"/>
      <c r="AF53" s="74"/>
      <c r="AG53" s="74"/>
      <c r="AH53" s="74"/>
      <c r="AI53" s="68"/>
      <c r="AJ53" s="74"/>
      <c r="AK53" s="74"/>
      <c r="AL53" s="74"/>
      <c r="AM53" s="68"/>
      <c r="AO53" s="2" t="str">
        <f>IF(K53="","",VLOOKUP(K53,Inflation!$A$2:'Inflation'!$B$25,2))</f>
        <v/>
      </c>
      <c r="AP53" s="2" t="str">
        <f>IF(H53="","",H53*(Inflation!$B$2/AO53))</f>
        <v/>
      </c>
      <c r="AQ53" s="2" t="str">
        <f>IF(I53="","",I53*(Inflation!$B$2/AO53))</f>
        <v/>
      </c>
      <c r="AR53" s="2" t="str">
        <f>IF(J53="","",J53*(Inflation!$B$2/AO53))</f>
        <v/>
      </c>
      <c r="AS53" s="2" t="str">
        <f>IF(O53="","",VLOOKUP(O53,Inflation!$A$2:'Inflation'!$B$25,2))</f>
        <v/>
      </c>
      <c r="AT53" s="2" t="str">
        <f>IF(L53="","",L53*(Inflation!$B$2/AS53))</f>
        <v/>
      </c>
      <c r="AU53" s="2" t="str">
        <f>IF(M53="","",M53*(Inflation!$B$2/AS53))</f>
        <v/>
      </c>
      <c r="AV53" s="2" t="str">
        <f>IF(N53="","",N53*(Inflation!$B$2/AS53))</f>
        <v/>
      </c>
      <c r="AW53" s="2">
        <f>IF(S53="","",VLOOKUP(S53,Inflation!$A$2:'Inflation'!$B$25,2))</f>
        <v>118.895</v>
      </c>
      <c r="AX53" s="2">
        <f>IF(P53="","",P53*(Inflation!$B$2/AW53))</f>
        <v>246.0761506371168</v>
      </c>
      <c r="AY53" s="2" t="str">
        <f>IF(Q53="","",Q53*(Inflation!$B$2/AW53))</f>
        <v/>
      </c>
      <c r="AZ53" s="2" t="str">
        <f>IF(R53="","",R53*(Inflation!$B$2/AW53))</f>
        <v/>
      </c>
      <c r="BA53" s="2">
        <f>IF(W53="","",VLOOKUP(W53,Inflation!$A$2:'Inflation'!$B$25,2))</f>
        <v>118.895</v>
      </c>
      <c r="BB53" s="2">
        <f>IF(T53="","",T53*(Inflation!$B$2/BA53))</f>
        <v>244.38513621262462</v>
      </c>
      <c r="BC53" s="2" t="str">
        <f>IF(U53="","",U53*(Inflation!$B$2/BA53))</f>
        <v/>
      </c>
      <c r="BD53" s="2" t="str">
        <f>IF(V53="","",V53*(Inflation!$B$2/BA53))</f>
        <v/>
      </c>
      <c r="BE53" s="2" t="str">
        <f>IF(AA53="","",VLOOKUP(AA53,Inflation!$A$2:'Inflation'!$B$25,2))</f>
        <v/>
      </c>
      <c r="BF53" s="2" t="str">
        <f>IF(X53="","",X53*(Inflation!$B$2/BE53))</f>
        <v/>
      </c>
      <c r="BG53" s="2" t="str">
        <f>IF(Y53="","",Y53*(Inflation!$B$2/BE53))</f>
        <v/>
      </c>
      <c r="BH53" s="2" t="str">
        <f>IF(Z53="","",Z53*(Inflation!$B$2/BE53))</f>
        <v/>
      </c>
      <c r="BI53" s="2" t="str">
        <f>IF(AE53="","",VLOOKUP(AE53,Inflation!$A$2:'Inflation'!$B$25,2))</f>
        <v/>
      </c>
      <c r="BJ53" s="2" t="str">
        <f>IF(AB53="","",AB53*(Inflation!$B$2/BI53))</f>
        <v/>
      </c>
      <c r="BK53" s="2" t="str">
        <f>IF(AC53="","",AC53*(Inflation!$B$2/BI53))</f>
        <v/>
      </c>
      <c r="BL53" s="2" t="str">
        <f>IF(AD53="","",AD53*(Inflation!$B$2/BI53))</f>
        <v/>
      </c>
      <c r="BM53" s="2" t="str">
        <f>IF(AI53="","",VLOOKUP(AI53,Inflation!$A$2:'Inflation'!$B$25,2))</f>
        <v/>
      </c>
      <c r="BN53" s="2" t="str">
        <f>IF(AF53="","",AF53*(Inflation!$B$2/BM53))</f>
        <v/>
      </c>
      <c r="BO53" s="2" t="str">
        <f>IF(AG53="","",AG53*(Inflation!$B$2/BM53))</f>
        <v/>
      </c>
      <c r="BP53" s="2" t="str">
        <f>IF(AH53="","",AH53*(Inflation!$B$2/BM53))</f>
        <v/>
      </c>
      <c r="BQ53" s="2" t="str">
        <f>IF(AM53="","",VLOOKUP(AM53,Inflation!$A$2:'Inflation'!$B$25,2))</f>
        <v/>
      </c>
      <c r="BR53" s="2" t="str">
        <f>IF(AJ53="","",AJ53*(Inflation!$B$2/BQ53))</f>
        <v/>
      </c>
      <c r="BS53" s="2" t="str">
        <f>IF(AK53="","",AK53*(Inflation!$B$2/BQ53))</f>
        <v/>
      </c>
      <c r="BT53" s="2" t="str">
        <f>IF(AL53="","",AL53*(Inflation!$B$2/BQ53))</f>
        <v/>
      </c>
    </row>
    <row r="54" spans="1:72" ht="22.5" x14ac:dyDescent="0.2">
      <c r="A54" s="68" t="s">
        <v>209</v>
      </c>
      <c r="B54" s="68" t="s">
        <v>43</v>
      </c>
      <c r="C54" s="68" t="s">
        <v>3</v>
      </c>
      <c r="D54" s="68" t="s">
        <v>210</v>
      </c>
      <c r="E54" s="39"/>
      <c r="F54" s="40" t="s">
        <v>449</v>
      </c>
      <c r="G54" s="64" t="s">
        <v>531</v>
      </c>
      <c r="H54" s="68"/>
      <c r="I54" s="68"/>
      <c r="J54" s="68"/>
      <c r="K54" s="68"/>
      <c r="L54" s="68"/>
      <c r="M54" s="68"/>
      <c r="N54" s="68"/>
      <c r="O54" s="68"/>
      <c r="P54" s="68">
        <v>80.099999999999994</v>
      </c>
      <c r="Q54" s="68"/>
      <c r="R54" s="68"/>
      <c r="S54" s="76">
        <v>2019</v>
      </c>
      <c r="T54" s="68">
        <v>79.900000000000006</v>
      </c>
      <c r="U54" s="68"/>
      <c r="V54" s="68"/>
      <c r="W54" s="76">
        <v>2019</v>
      </c>
      <c r="X54" s="68"/>
      <c r="Y54" s="68"/>
      <c r="Z54" s="68"/>
      <c r="AA54" s="76">
        <v>2019</v>
      </c>
      <c r="AB54" s="68"/>
      <c r="AC54" s="68"/>
      <c r="AD54" s="68"/>
      <c r="AE54" s="76">
        <v>2019</v>
      </c>
      <c r="AF54" s="68"/>
      <c r="AG54" s="68"/>
      <c r="AH54" s="68"/>
      <c r="AI54" s="68"/>
      <c r="AJ54" s="68"/>
      <c r="AK54" s="68"/>
      <c r="AL54" s="68"/>
      <c r="AM54" s="68"/>
      <c r="AO54" s="2" t="str">
        <f>IF(K54="","",VLOOKUP(K54,Inflation!$A$2:'Inflation'!$B$25,2))</f>
        <v/>
      </c>
      <c r="AP54" s="2" t="str">
        <f>IF(H54="","",H54*(Inflation!$B$2/AO54))</f>
        <v/>
      </c>
      <c r="AQ54" s="2" t="str">
        <f>IF(I54="","",I54*(Inflation!$B$2/AO54))</f>
        <v/>
      </c>
      <c r="AR54" s="2" t="str">
        <f>IF(J54="","",J54*(Inflation!$B$2/AO54))</f>
        <v/>
      </c>
      <c r="AS54" s="2" t="str">
        <f>IF(O54="","",VLOOKUP(O54,Inflation!$A$2:'Inflation'!$B$25,2))</f>
        <v/>
      </c>
      <c r="AT54" s="2" t="str">
        <f>IF(L54="","",L54*(Inflation!$B$2/AS54))</f>
        <v/>
      </c>
      <c r="AU54" s="2" t="str">
        <f>IF(M54="","",M54*(Inflation!$B$2/AS54))</f>
        <v/>
      </c>
      <c r="AV54" s="2" t="str">
        <f>IF(N54="","",N54*(Inflation!$B$2/AS54))</f>
        <v/>
      </c>
      <c r="AW54" s="2">
        <f>IF(S54="","",VLOOKUP(S54,Inflation!$A$2:'Inflation'!$B$25,2))</f>
        <v>112.318</v>
      </c>
      <c r="AX54" s="2">
        <f>IF(P54="","",P54*(Inflation!$B$2/AW54))</f>
        <v>56.897543581616482</v>
      </c>
      <c r="AY54" s="2" t="str">
        <f>IF(Q54="","",Q54*(Inflation!$B$2/AW54))</f>
        <v/>
      </c>
      <c r="AZ54" s="2" t="str">
        <f>IF(R54="","",R54*(Inflation!$B$2/AW54))</f>
        <v/>
      </c>
      <c r="BA54" s="2">
        <f>IF(W54="","",VLOOKUP(W54,Inflation!$A$2:'Inflation'!$B$25,2))</f>
        <v>112.318</v>
      </c>
      <c r="BB54" s="2">
        <f>IF(T54="","",T54*(Inflation!$B$2/BA54))</f>
        <v>56.755477305507583</v>
      </c>
      <c r="BC54" s="2" t="str">
        <f>IF(U54="","",U54*(Inflation!$B$2/BA54))</f>
        <v/>
      </c>
      <c r="BD54" s="2" t="str">
        <f>IF(V54="","",V54*(Inflation!$B$2/BA54))</f>
        <v/>
      </c>
      <c r="BE54" s="2">
        <f>IF(AA54="","",VLOOKUP(AA54,Inflation!$A$2:'Inflation'!$B$25,2))</f>
        <v>112.318</v>
      </c>
      <c r="BF54" s="2" t="str">
        <f>IF(X54="","",X54*(Inflation!$B$2/BE54))</f>
        <v/>
      </c>
      <c r="BG54" s="2" t="str">
        <f>IF(Y54="","",Y54*(Inflation!$B$2/BE54))</f>
        <v/>
      </c>
      <c r="BH54" s="2" t="str">
        <f>IF(Z54="","",Z54*(Inflation!$B$2/BE54))</f>
        <v/>
      </c>
      <c r="BI54" s="2">
        <f>IF(AE54="","",VLOOKUP(AE54,Inflation!$A$2:'Inflation'!$B$25,2))</f>
        <v>112.318</v>
      </c>
      <c r="BJ54" s="2" t="str">
        <f>IF(AB54="","",AB54*(Inflation!$B$2/BI54))</f>
        <v/>
      </c>
      <c r="BK54" s="2" t="str">
        <f>IF(AC54="","",AC54*(Inflation!$B$2/BI54))</f>
        <v/>
      </c>
      <c r="BL54" s="2" t="str">
        <f>IF(AD54="","",AD54*(Inflation!$B$2/BI54))</f>
        <v/>
      </c>
      <c r="BM54" s="2" t="str">
        <f>IF(AI54="","",VLOOKUP(AI54,Inflation!$A$2:'Inflation'!$B$25,2))</f>
        <v/>
      </c>
      <c r="BN54" s="2" t="str">
        <f>IF(AF54="","",AF54*(Inflation!$B$2/BM54))</f>
        <v/>
      </c>
      <c r="BO54" s="2" t="str">
        <f>IF(AG54="","",AG54*(Inflation!$B$2/BM54))</f>
        <v/>
      </c>
      <c r="BP54" s="2" t="str">
        <f>IF(AH54="","",AH54*(Inflation!$B$2/BM54))</f>
        <v/>
      </c>
      <c r="BQ54" s="2" t="str">
        <f>IF(AM54="","",VLOOKUP(AM54,Inflation!$A$2:'Inflation'!$B$25,2))</f>
        <v/>
      </c>
      <c r="BR54" s="2" t="str">
        <f>IF(AJ54="","",AJ54*(Inflation!$B$2/BQ54))</f>
        <v/>
      </c>
      <c r="BS54" s="2" t="str">
        <f>IF(AK54="","",AK54*(Inflation!$B$2/BQ54))</f>
        <v/>
      </c>
      <c r="BT54" s="2" t="str">
        <f>IF(AL54="","",AL54*(Inflation!$B$2/BQ54))</f>
        <v/>
      </c>
    </row>
    <row r="55" spans="1:72" ht="22.5" x14ac:dyDescent="0.2">
      <c r="A55" s="68" t="s">
        <v>266</v>
      </c>
      <c r="B55" s="68" t="s">
        <v>267</v>
      </c>
      <c r="C55" s="68" t="s">
        <v>267</v>
      </c>
      <c r="D55" s="68" t="s">
        <v>268</v>
      </c>
      <c r="E55" s="39" t="s">
        <v>387</v>
      </c>
      <c r="F55" s="40" t="s">
        <v>437</v>
      </c>
      <c r="G55" s="65" t="s">
        <v>532</v>
      </c>
      <c r="H55" s="68"/>
      <c r="I55" s="68"/>
      <c r="J55" s="68"/>
      <c r="K55" s="68"/>
      <c r="L55" s="68"/>
      <c r="M55" s="68"/>
      <c r="N55" s="68"/>
      <c r="O55" s="68"/>
      <c r="P55" s="68"/>
      <c r="Q55" s="68"/>
      <c r="R55" s="68"/>
      <c r="S55" s="68"/>
      <c r="T55" s="68"/>
      <c r="U55" s="68"/>
      <c r="V55" s="68"/>
      <c r="W55" s="68"/>
      <c r="X55" s="68">
        <v>3349</v>
      </c>
      <c r="Y55" s="74"/>
      <c r="Z55" s="74"/>
      <c r="AA55" s="76">
        <v>2021</v>
      </c>
      <c r="AB55" s="68">
        <v>5590</v>
      </c>
      <c r="AC55" s="74"/>
      <c r="AD55" s="74"/>
      <c r="AE55" s="76">
        <v>2021</v>
      </c>
      <c r="AF55" s="68"/>
      <c r="AG55" s="68"/>
      <c r="AH55" s="68"/>
      <c r="AI55" s="68"/>
      <c r="AJ55" s="68"/>
      <c r="AK55" s="68"/>
      <c r="AL55" s="68"/>
      <c r="AM55" s="68"/>
      <c r="AN55" s="8"/>
      <c r="AO55" s="2" t="str">
        <f>IF(K55="","",VLOOKUP(K55,Inflation!$A$2:'Inflation'!$B$25,2))</f>
        <v/>
      </c>
      <c r="AP55" s="2" t="str">
        <f>IF(H55="","",H55*(Inflation!$B$2/AO55))</f>
        <v/>
      </c>
      <c r="AQ55" s="2" t="str">
        <f>IF(I55="","",I55*(Inflation!$B$2/AO55))</f>
        <v/>
      </c>
      <c r="AR55" s="2" t="str">
        <f>IF(J55="","",J55*(Inflation!$B$2/AO55))</f>
        <v/>
      </c>
      <c r="AS55" s="2" t="str">
        <f>IF(O55="","",VLOOKUP(O55,Inflation!$A$2:'Inflation'!$B$25,2))</f>
        <v/>
      </c>
      <c r="AT55" s="2" t="str">
        <f>IF(L55="","",L55*(Inflation!$B$2/AS55))</f>
        <v/>
      </c>
      <c r="AU55" s="2" t="str">
        <f>IF(M55="","",M55*(Inflation!$B$2/AS55))</f>
        <v/>
      </c>
      <c r="AV55" s="2" t="str">
        <f>IF(N55="","",N55*(Inflation!$B$2/AS55))</f>
        <v/>
      </c>
      <c r="AW55" s="2" t="str">
        <f>IF(S55="","",VLOOKUP(S55,Inflation!$A$2:'Inflation'!$B$25,2))</f>
        <v/>
      </c>
      <c r="AX55" s="2" t="str">
        <f>IF(P55="","",P55*(Inflation!$B$2/AW55))</f>
        <v/>
      </c>
      <c r="AY55" s="2" t="str">
        <f>IF(Q55="","",Q55*(Inflation!$B$2/AW55))</f>
        <v/>
      </c>
      <c r="AZ55" s="2" t="str">
        <f>IF(R55="","",R55*(Inflation!$B$2/AW55))</f>
        <v/>
      </c>
      <c r="BA55" s="2" t="str">
        <f>IF(W55="","",VLOOKUP(W55,Inflation!$A$2:'Inflation'!$B$25,2))</f>
        <v/>
      </c>
      <c r="BB55" s="2" t="str">
        <f>IF(T55="","",T55*(Inflation!$B$2/BA55))</f>
        <v/>
      </c>
      <c r="BC55" s="2" t="str">
        <f>IF(U55="","",U55*(Inflation!$B$2/BA55))</f>
        <v/>
      </c>
      <c r="BD55" s="2" t="str">
        <f>IF(V55="","",V55*(Inflation!$B$2/BA55))</f>
        <v/>
      </c>
      <c r="BE55" s="2">
        <f>IF(AA55="","",VLOOKUP(AA55,Inflation!$A$2:'Inflation'!$B$25,2))</f>
        <v>118.895</v>
      </c>
      <c r="BF55" s="2">
        <f>IF(X55="","",X55*(Inflation!$B$2/BE55))</f>
        <v>2247.3044871525299</v>
      </c>
      <c r="BG55" s="2" t="str">
        <f>IF(Y55="","",Y55*(Inflation!$B$2/BE55))</f>
        <v/>
      </c>
      <c r="BH55" s="2" t="str">
        <f>IF(Z55="","",Z55*(Inflation!$B$2/BE55))</f>
        <v/>
      </c>
      <c r="BI55" s="2">
        <f>IF(AE55="","",VLOOKUP(AE55,Inflation!$A$2:'Inflation'!$B$25,2))</f>
        <v>118.895</v>
      </c>
      <c r="BJ55" s="2">
        <f>IF(AB55="","",AB55*(Inflation!$B$2/BI55))</f>
        <v>3751.0994575045211</v>
      </c>
      <c r="BK55" s="2" t="str">
        <f>IF(AC55="","",AC55*(Inflation!$B$2/BI55))</f>
        <v/>
      </c>
      <c r="BL55" s="2" t="str">
        <f>IF(AD55="","",AD55*(Inflation!$B$2/BI55))</f>
        <v/>
      </c>
      <c r="BM55" s="2" t="str">
        <f>IF(AI55="","",VLOOKUP(AI55,Inflation!$A$2:'Inflation'!$B$25,2))</f>
        <v/>
      </c>
      <c r="BN55" s="2" t="str">
        <f>IF(AF55="","",AF55*(Inflation!$B$2/BM55))</f>
        <v/>
      </c>
      <c r="BO55" s="2" t="str">
        <f>IF(AG55="","",AG55*(Inflation!$B$2/BM55))</f>
        <v/>
      </c>
      <c r="BP55" s="2" t="str">
        <f>IF(AH55="","",AH55*(Inflation!$B$2/BM55))</f>
        <v/>
      </c>
      <c r="BQ55" s="2" t="str">
        <f>IF(AM55="","",VLOOKUP(AM55,Inflation!$A$2:'Inflation'!$B$25,2))</f>
        <v/>
      </c>
      <c r="BR55" s="2" t="str">
        <f>IF(AJ55="","",AJ55*(Inflation!$B$2/BQ55))</f>
        <v/>
      </c>
      <c r="BS55" s="2" t="str">
        <f>IF(AK55="","",AK55*(Inflation!$B$2/BQ55))</f>
        <v/>
      </c>
      <c r="BT55" s="2" t="str">
        <f>IF(AL55="","",AL55*(Inflation!$B$2/BQ55))</f>
        <v/>
      </c>
    </row>
    <row r="56" spans="1:72" s="8" customFormat="1" ht="22.5" x14ac:dyDescent="0.2">
      <c r="A56" s="68" t="s">
        <v>296</v>
      </c>
      <c r="B56" s="68" t="s">
        <v>43</v>
      </c>
      <c r="C56" s="68" t="s">
        <v>297</v>
      </c>
      <c r="D56" s="68" t="s">
        <v>298</v>
      </c>
      <c r="E56" s="39" t="s">
        <v>647</v>
      </c>
      <c r="F56" s="40" t="s">
        <v>451</v>
      </c>
      <c r="G56" s="65" t="s">
        <v>533</v>
      </c>
      <c r="H56" s="68"/>
      <c r="I56" s="74"/>
      <c r="J56" s="74"/>
      <c r="K56" s="68"/>
      <c r="L56" s="68"/>
      <c r="M56" s="74"/>
      <c r="N56" s="74"/>
      <c r="O56" s="68"/>
      <c r="P56" s="74">
        <v>3780</v>
      </c>
      <c r="Q56" s="74"/>
      <c r="R56" s="74"/>
      <c r="S56" s="76">
        <v>2019</v>
      </c>
      <c r="T56" s="74">
        <v>3780</v>
      </c>
      <c r="U56" s="74"/>
      <c r="V56" s="74"/>
      <c r="W56" s="76">
        <v>2019</v>
      </c>
      <c r="X56" s="74"/>
      <c r="Y56" s="74"/>
      <c r="Z56" s="74"/>
      <c r="AA56" s="68"/>
      <c r="AB56" s="74"/>
      <c r="AC56" s="74"/>
      <c r="AD56" s="74"/>
      <c r="AE56" s="68"/>
      <c r="AF56" s="68"/>
      <c r="AG56" s="68"/>
      <c r="AH56" s="68"/>
      <c r="AI56" s="68"/>
      <c r="AJ56" s="68"/>
      <c r="AK56" s="68"/>
      <c r="AL56" s="68"/>
      <c r="AM56" s="68"/>
      <c r="AO56" s="7" t="str">
        <f>IF(K56="","",VLOOKUP(K56,Inflation!$A$2:'Inflation'!$B$25,2))</f>
        <v/>
      </c>
      <c r="AP56" s="7" t="str">
        <f>IF(H56="","",H56*(Inflation!$B$2/AO56))</f>
        <v/>
      </c>
      <c r="AQ56" s="7" t="str">
        <f>IF(I56="","",I56*(Inflation!$B$2/AO56))</f>
        <v/>
      </c>
      <c r="AR56" s="7" t="str">
        <f>IF(J56="","",J56*(Inflation!$B$2/AO56))</f>
        <v/>
      </c>
      <c r="AS56" s="7" t="str">
        <f>IF(O56="","",VLOOKUP(O56,Inflation!$A$2:'Inflation'!$B$25,2))</f>
        <v/>
      </c>
      <c r="AT56" s="7" t="str">
        <f>IF(L56="","",L56*(Inflation!$B$2/AS56))</f>
        <v/>
      </c>
      <c r="AU56" s="7" t="str">
        <f>IF(M56="","",M56*(Inflation!$B$2/AS56))</f>
        <v/>
      </c>
      <c r="AV56" s="7" t="str">
        <f>IF(N56="","",N56*(Inflation!$B$2/AS56))</f>
        <v/>
      </c>
      <c r="AW56" s="7">
        <f>IF(S56="","",VLOOKUP(S56,Inflation!$A$2:'Inflation'!$B$25,2))</f>
        <v>112.318</v>
      </c>
      <c r="AX56" s="7">
        <f>IF(P56="","",P56*(Inflation!$B$2/AW56))</f>
        <v>2685.0526184583059</v>
      </c>
      <c r="AY56" s="7" t="str">
        <f>IF(Q56="","",Q56*(Inflation!$B$2/AW56))</f>
        <v/>
      </c>
      <c r="AZ56" s="7" t="str">
        <f>IF(R56="","",R56*(Inflation!$B$2/AW56))</f>
        <v/>
      </c>
      <c r="BA56" s="7">
        <f>IF(W56="","",VLOOKUP(W56,Inflation!$A$2:'Inflation'!$B$25,2))</f>
        <v>112.318</v>
      </c>
      <c r="BB56" s="7">
        <f>IF(T56="","",T56*(Inflation!$B$2/BA56))</f>
        <v>2685.0526184583059</v>
      </c>
      <c r="BC56" s="7" t="str">
        <f>IF(U56="","",U56*(Inflation!$B$2/BA56))</f>
        <v/>
      </c>
      <c r="BD56" s="7" t="str">
        <f>IF(V56="","",V56*(Inflation!$B$2/BA56))</f>
        <v/>
      </c>
      <c r="BE56" s="7" t="str">
        <f>IF(AA56="","",VLOOKUP(AA56,Inflation!$A$2:'Inflation'!$B$25,2))</f>
        <v/>
      </c>
      <c r="BF56" s="7" t="str">
        <f>IF(X56="","",X56*(Inflation!$B$2/BE56))</f>
        <v/>
      </c>
      <c r="BG56" s="7" t="str">
        <f>IF(Y56="","",Y56*(Inflation!$B$2/BE56))</f>
        <v/>
      </c>
      <c r="BH56" s="7" t="str">
        <f>IF(Z56="","",Z56*(Inflation!$B$2/BE56))</f>
        <v/>
      </c>
      <c r="BI56" s="7" t="str">
        <f>IF(AE56="","",VLOOKUP(AE56,Inflation!$A$2:'Inflation'!$B$25,2))</f>
        <v/>
      </c>
      <c r="BJ56" s="7" t="str">
        <f>IF(AB56="","",AB56*(Inflation!$B$2/BI56))</f>
        <v/>
      </c>
      <c r="BK56" s="7" t="str">
        <f>IF(AC56="","",AC56*(Inflation!$B$2/BI56))</f>
        <v/>
      </c>
      <c r="BL56" s="7" t="str">
        <f>IF(AD56="","",AD56*(Inflation!$B$2/BI56))</f>
        <v/>
      </c>
      <c r="BM56" s="7" t="str">
        <f>IF(AI56="","",VLOOKUP(AI56,Inflation!$A$2:'Inflation'!$B$25,2))</f>
        <v/>
      </c>
      <c r="BN56" s="7" t="str">
        <f>IF(AF56="","",AF56*(Inflation!$B$2/BM56))</f>
        <v/>
      </c>
      <c r="BO56" s="7" t="str">
        <f>IF(AG56="","",AG56*(Inflation!$B$2/BM56))</f>
        <v/>
      </c>
      <c r="BP56" s="7" t="str">
        <f>IF(AH56="","",AH56*(Inflation!$B$2/BM56))</f>
        <v/>
      </c>
      <c r="BQ56" s="7" t="str">
        <f>IF(AM56="","",VLOOKUP(AM56,Inflation!$A$2:'Inflation'!$B$25,2))</f>
        <v/>
      </c>
      <c r="BR56" s="7" t="str">
        <f>IF(AJ56="","",AJ56*(Inflation!$B$2/BQ56))</f>
        <v/>
      </c>
      <c r="BS56" s="7" t="str">
        <f>IF(AK56="","",AK56*(Inflation!$B$2/BQ56))</f>
        <v/>
      </c>
      <c r="BT56" s="7" t="str">
        <f>IF(AL56="","",AL56*(Inflation!$B$2/BQ56))</f>
        <v/>
      </c>
    </row>
    <row r="57" spans="1:72" x14ac:dyDescent="0.2">
      <c r="A57" s="68" t="s">
        <v>301</v>
      </c>
      <c r="B57" s="68" t="s">
        <v>43</v>
      </c>
      <c r="C57" s="68" t="s">
        <v>40</v>
      </c>
      <c r="D57" s="68" t="s">
        <v>302</v>
      </c>
      <c r="E57" s="70" t="s">
        <v>390</v>
      </c>
      <c r="F57" s="40" t="s">
        <v>452</v>
      </c>
      <c r="G57" s="65" t="s">
        <v>534</v>
      </c>
      <c r="H57" s="74"/>
      <c r="I57" s="68"/>
      <c r="J57" s="68"/>
      <c r="K57" s="68"/>
      <c r="L57" s="74"/>
      <c r="M57" s="68"/>
      <c r="N57" s="68"/>
      <c r="O57" s="68"/>
      <c r="P57" s="68"/>
      <c r="Q57" s="74"/>
      <c r="R57" s="74"/>
      <c r="S57" s="68"/>
      <c r="T57" s="68"/>
      <c r="U57" s="74"/>
      <c r="V57" s="74"/>
      <c r="W57" s="68"/>
      <c r="X57" s="68"/>
      <c r="Y57" s="68"/>
      <c r="Z57" s="68"/>
      <c r="AA57" s="68"/>
      <c r="AB57" s="68"/>
      <c r="AC57" s="68"/>
      <c r="AD57" s="68"/>
      <c r="AE57" s="68"/>
      <c r="AF57" s="68"/>
      <c r="AG57" s="68">
        <v>0</v>
      </c>
      <c r="AH57" s="68">
        <f>1.056*733</f>
        <v>774.048</v>
      </c>
      <c r="AI57" s="68">
        <v>2020</v>
      </c>
      <c r="AJ57" s="68"/>
      <c r="AK57" s="68">
        <v>0</v>
      </c>
      <c r="AL57" s="68">
        <f>1.056*733</f>
        <v>774.048</v>
      </c>
      <c r="AM57" s="68">
        <v>2020</v>
      </c>
      <c r="AO57" s="2" t="str">
        <f>IF(K57="","",VLOOKUP(K57,Inflation!$A$2:'Inflation'!$B$25,2))</f>
        <v/>
      </c>
      <c r="AP57" s="2" t="str">
        <f>IF(H57="","",H57*(Inflation!$B$2/AO57))</f>
        <v/>
      </c>
      <c r="AQ57" s="2" t="str">
        <f>IF(I57="","",I57*(Inflation!$B$2/AO57))</f>
        <v/>
      </c>
      <c r="AR57" s="2" t="str">
        <f>IF(J57="","",J57*(Inflation!$B$2/AO57))</f>
        <v/>
      </c>
      <c r="AS57" s="2" t="str">
        <f>IF(O57="","",VLOOKUP(O57,Inflation!$A$2:'Inflation'!$B$25,2))</f>
        <v/>
      </c>
      <c r="AT57" s="2" t="str">
        <f>IF(L57="","",L57*(Inflation!$B$2/AS57))</f>
        <v/>
      </c>
      <c r="AU57" s="2" t="str">
        <f>IF(M57="","",M57*(Inflation!$B$2/AS57))</f>
        <v/>
      </c>
      <c r="AV57" s="2" t="str">
        <f>IF(N57="","",N57*(Inflation!$B$2/AS57))</f>
        <v/>
      </c>
      <c r="AW57" s="2" t="str">
        <f>IF(S57="","",VLOOKUP(S57,Inflation!$A$2:'Inflation'!$B$25,2))</f>
        <v/>
      </c>
      <c r="AX57" s="2" t="str">
        <f>IF(P57="","",P57*(Inflation!$B$2/AW57))</f>
        <v/>
      </c>
      <c r="AY57" s="2" t="str">
        <f>IF(Q57="","",Q57*(Inflation!$B$2/AW57))</f>
        <v/>
      </c>
      <c r="AZ57" s="2" t="str">
        <f>IF(R57="","",R57*(Inflation!$B$2/AW57))</f>
        <v/>
      </c>
      <c r="BA57" s="2" t="str">
        <f>IF(W57="","",VLOOKUP(W57,Inflation!$A$2:'Inflation'!$B$25,2))</f>
        <v/>
      </c>
      <c r="BB57" s="2" t="str">
        <f>IF(T57="","",T57*(Inflation!$B$2/BA57))</f>
        <v/>
      </c>
      <c r="BC57" s="2" t="str">
        <f>IF(U57="","",U57*(Inflation!$B$2/BA57))</f>
        <v/>
      </c>
      <c r="BD57" s="2" t="str">
        <f>IF(V57="","",V57*(Inflation!$B$2/BA57))</f>
        <v/>
      </c>
      <c r="BE57" s="2" t="str">
        <f>IF(AA57="","",VLOOKUP(AA57,Inflation!$A$2:'Inflation'!$B$25,2))</f>
        <v/>
      </c>
      <c r="BF57" s="2" t="str">
        <f>IF(X57="","",X57*(Inflation!$B$2/BE57))</f>
        <v/>
      </c>
      <c r="BG57" s="2" t="str">
        <f>IF(Y57="","",Y57*(Inflation!$B$2/BE57))</f>
        <v/>
      </c>
      <c r="BH57" s="2" t="str">
        <f>IF(Z57="","",Z57*(Inflation!$B$2/BE57))</f>
        <v/>
      </c>
      <c r="BI57" s="2" t="str">
        <f>IF(AE57="","",VLOOKUP(AE57,Inflation!$A$2:'Inflation'!$B$25,2))</f>
        <v/>
      </c>
      <c r="BJ57" s="2" t="str">
        <f>IF(AB57="","",AB57*(Inflation!$B$2/BI57))</f>
        <v/>
      </c>
      <c r="BK57" s="2" t="str">
        <f>IF(AC57="","",AC57*(Inflation!$B$2/BI57))</f>
        <v/>
      </c>
      <c r="BL57" s="2" t="str">
        <f>IF(AD57="","",AD57*(Inflation!$B$2/BI57))</f>
        <v/>
      </c>
      <c r="BM57" s="2">
        <f>IF(AI57="","",VLOOKUP(AI57,Inflation!$A$2:'Inflation'!$B$25,2))</f>
        <v>113.78400000000001</v>
      </c>
      <c r="BN57" s="2" t="str">
        <f>IF(AF57="","",AF57*(Inflation!$B$2/BM57))</f>
        <v/>
      </c>
      <c r="BO57" s="2">
        <f>IF(AG57="","",AG57*(Inflation!$B$2/BM57))</f>
        <v>0</v>
      </c>
      <c r="BP57" s="2">
        <f>IF(AH57="","",AH57*(Inflation!$B$2/BM57))</f>
        <v>542.74653364269136</v>
      </c>
      <c r="BQ57" s="2">
        <f>IF(AM57="","",VLOOKUP(AM57,Inflation!$A$2:'Inflation'!$B$25,2))</f>
        <v>113.78400000000001</v>
      </c>
      <c r="BR57" s="2" t="str">
        <f>IF(AJ57="","",AJ57*(Inflation!$B$2/BQ57))</f>
        <v/>
      </c>
      <c r="BS57" s="2">
        <f>IF(AK57="","",AK57*(Inflation!$B$2/BQ57))</f>
        <v>0</v>
      </c>
      <c r="BT57" s="2">
        <f>IF(AL57="","",AL57*(Inflation!$B$2/BQ57))</f>
        <v>542.74653364269136</v>
      </c>
    </row>
    <row r="58" spans="1:72" ht="33.75" x14ac:dyDescent="0.2">
      <c r="A58" s="68" t="s">
        <v>299</v>
      </c>
      <c r="B58" s="68" t="s">
        <v>43</v>
      </c>
      <c r="C58" s="68" t="s">
        <v>40</v>
      </c>
      <c r="D58" s="68" t="s">
        <v>300</v>
      </c>
      <c r="E58" s="39" t="s">
        <v>391</v>
      </c>
      <c r="F58" s="40" t="s">
        <v>453</v>
      </c>
      <c r="G58" s="65" t="s">
        <v>535</v>
      </c>
      <c r="H58" s="74"/>
      <c r="I58" s="68"/>
      <c r="J58" s="68"/>
      <c r="K58" s="68"/>
      <c r="L58" s="74"/>
      <c r="M58" s="68"/>
      <c r="N58" s="68"/>
      <c r="O58" s="68"/>
      <c r="P58" s="74">
        <v>443</v>
      </c>
      <c r="Q58" s="68"/>
      <c r="R58" s="68"/>
      <c r="S58" s="76">
        <v>2019</v>
      </c>
      <c r="T58" s="74">
        <v>452.4</v>
      </c>
      <c r="U58" s="68"/>
      <c r="V58" s="68"/>
      <c r="W58" s="76">
        <v>2019</v>
      </c>
      <c r="X58" s="68"/>
      <c r="Y58" s="68"/>
      <c r="Z58" s="68"/>
      <c r="AA58" s="68"/>
      <c r="AB58" s="68"/>
      <c r="AC58" s="68"/>
      <c r="AD58" s="68"/>
      <c r="AE58" s="68"/>
      <c r="AF58" s="68"/>
      <c r="AG58" s="68"/>
      <c r="AH58" s="68"/>
      <c r="AI58" s="68"/>
      <c r="AJ58" s="68"/>
      <c r="AK58" s="68"/>
      <c r="AL58" s="68"/>
      <c r="AM58" s="68"/>
      <c r="AO58" s="2" t="str">
        <f>IF(K58="","",VLOOKUP(K58,Inflation!$A$2:'Inflation'!$B$25,2))</f>
        <v/>
      </c>
      <c r="AP58" s="2" t="str">
        <f>IF(H58="","",H58*(Inflation!$B$2/AO58))</f>
        <v/>
      </c>
      <c r="AQ58" s="2" t="str">
        <f>IF(I58="","",I58*(Inflation!$B$2/AO58))</f>
        <v/>
      </c>
      <c r="AR58" s="2" t="str">
        <f>IF(J58="","",J58*(Inflation!$B$2/AO58))</f>
        <v/>
      </c>
      <c r="AS58" s="2" t="str">
        <f>IF(O58="","",VLOOKUP(O58,Inflation!$A$2:'Inflation'!$B$25,2))</f>
        <v/>
      </c>
      <c r="AT58" s="2" t="str">
        <f>IF(L58="","",L58*(Inflation!$B$2/AS58))</f>
        <v/>
      </c>
      <c r="AU58" s="2" t="str">
        <f>IF(M58="","",M58*(Inflation!$B$2/AS58))</f>
        <v/>
      </c>
      <c r="AV58" s="2" t="str">
        <f>IF(N58="","",N58*(Inflation!$B$2/AS58))</f>
        <v/>
      </c>
      <c r="AW58" s="2">
        <f>IF(S58="","",VLOOKUP(S58,Inflation!$A$2:'Inflation'!$B$25,2))</f>
        <v>112.318</v>
      </c>
      <c r="AX58" s="2">
        <f>IF(P58="","",P58*(Inflation!$B$2/AW58))</f>
        <v>314.67680158122477</v>
      </c>
      <c r="AY58" s="2" t="str">
        <f>IF(Q58="","",Q58*(Inflation!$B$2/AW58))</f>
        <v/>
      </c>
      <c r="AZ58" s="2" t="str">
        <f>IF(R58="","",R58*(Inflation!$B$2/AW58))</f>
        <v/>
      </c>
      <c r="BA58" s="2">
        <f>IF(W58="","",VLOOKUP(W58,Inflation!$A$2:'Inflation'!$B$25,2))</f>
        <v>112.318</v>
      </c>
      <c r="BB58" s="2">
        <f>IF(T58="","",T58*(Inflation!$B$2/BA58))</f>
        <v>321.35391655834326</v>
      </c>
      <c r="BC58" s="2" t="str">
        <f>IF(U58="","",U58*(Inflation!$B$2/BA58))</f>
        <v/>
      </c>
      <c r="BD58" s="2" t="str">
        <f>IF(V58="","",V58*(Inflation!$B$2/BA58))</f>
        <v/>
      </c>
      <c r="BE58" s="2" t="str">
        <f>IF(AA58="","",VLOOKUP(AA58,Inflation!$A$2:'Inflation'!$B$25,2))</f>
        <v/>
      </c>
      <c r="BF58" s="2" t="str">
        <f>IF(X58="","",X58*(Inflation!$B$2/BE58))</f>
        <v/>
      </c>
      <c r="BG58" s="2" t="str">
        <f>IF(Y58="","",Y58*(Inflation!$B$2/BE58))</f>
        <v/>
      </c>
      <c r="BH58" s="2" t="str">
        <f>IF(Z58="","",Z58*(Inflation!$B$2/BE58))</f>
        <v/>
      </c>
      <c r="BI58" s="2" t="str">
        <f>IF(AE58="","",VLOOKUP(AE58,Inflation!$A$2:'Inflation'!$B$25,2))</f>
        <v/>
      </c>
      <c r="BJ58" s="2" t="str">
        <f>IF(AB58="","",AB58*(Inflation!$B$2/BI58))</f>
        <v/>
      </c>
      <c r="BK58" s="2" t="str">
        <f>IF(AC58="","",AC58*(Inflation!$B$2/BI58))</f>
        <v/>
      </c>
      <c r="BL58" s="2" t="str">
        <f>IF(AD58="","",AD58*(Inflation!$B$2/BI58))</f>
        <v/>
      </c>
      <c r="BM58" s="2" t="str">
        <f>IF(AI58="","",VLOOKUP(AI58,Inflation!$A$2:'Inflation'!$B$25,2))</f>
        <v/>
      </c>
      <c r="BN58" s="2" t="str">
        <f>IF(AF58="","",AF58*(Inflation!$B$2/BM58))</f>
        <v/>
      </c>
      <c r="BO58" s="2" t="str">
        <f>IF(AG58="","",AG58*(Inflation!$B$2/BM58))</f>
        <v/>
      </c>
      <c r="BP58" s="2" t="str">
        <f>IF(AH58="","",AH58*(Inflation!$B$2/BM58))</f>
        <v/>
      </c>
      <c r="BQ58" s="2" t="str">
        <f>IF(AM58="","",VLOOKUP(AM58,Inflation!$A$2:'Inflation'!$B$25,2))</f>
        <v/>
      </c>
      <c r="BR58" s="2" t="str">
        <f>IF(AJ58="","",AJ58*(Inflation!$B$2/BQ58))</f>
        <v/>
      </c>
      <c r="BS58" s="2" t="str">
        <f>IF(AK58="","",AK58*(Inflation!$B$2/BQ58))</f>
        <v/>
      </c>
      <c r="BT58" s="2" t="str">
        <f>IF(AL58="","",AL58*(Inflation!$B$2/BQ58))</f>
        <v/>
      </c>
    </row>
    <row r="59" spans="1:72" x14ac:dyDescent="0.2">
      <c r="A59" s="68" t="s">
        <v>307</v>
      </c>
      <c r="B59" s="68" t="s">
        <v>43</v>
      </c>
      <c r="C59" s="68" t="s">
        <v>40</v>
      </c>
      <c r="D59" s="68" t="s">
        <v>148</v>
      </c>
      <c r="E59" s="39"/>
      <c r="F59" s="40" t="s">
        <v>457</v>
      </c>
      <c r="G59" s="65" t="s">
        <v>536</v>
      </c>
      <c r="H59" s="74"/>
      <c r="I59" s="74"/>
      <c r="J59" s="74"/>
      <c r="K59" s="68"/>
      <c r="L59" s="74"/>
      <c r="M59" s="74"/>
      <c r="N59" s="74"/>
      <c r="O59" s="68"/>
      <c r="P59" s="74"/>
      <c r="Q59" s="74"/>
      <c r="R59" s="74"/>
      <c r="S59" s="68"/>
      <c r="T59" s="74"/>
      <c r="U59" s="74"/>
      <c r="V59" s="74"/>
      <c r="W59" s="68"/>
      <c r="X59" s="74"/>
      <c r="Y59" s="74"/>
      <c r="Z59" s="74"/>
      <c r="AA59" s="68"/>
      <c r="AB59" s="74"/>
      <c r="AC59" s="74"/>
      <c r="AD59" s="74"/>
      <c r="AE59" s="68"/>
      <c r="AF59" s="74"/>
      <c r="AG59" s="74"/>
      <c r="AH59" s="74"/>
      <c r="AI59" s="68"/>
      <c r="AJ59" s="74"/>
      <c r="AK59" s="74"/>
      <c r="AL59" s="74"/>
      <c r="AM59" s="68"/>
      <c r="AO59" s="2" t="str">
        <f>IF(K59="","",VLOOKUP(K59,Inflation!$A$2:'Inflation'!$B$25,2))</f>
        <v/>
      </c>
      <c r="AP59" s="2" t="str">
        <f>IF(H59="","",H59*(Inflation!$B$2/AO59))</f>
        <v/>
      </c>
      <c r="AQ59" s="2" t="str">
        <f>IF(I59="","",I59*(Inflation!$B$2/AO59))</f>
        <v/>
      </c>
      <c r="AR59" s="2" t="str">
        <f>IF(J59="","",J59*(Inflation!$B$2/AO59))</f>
        <v/>
      </c>
      <c r="AS59" s="2" t="str">
        <f>IF(O59="","",VLOOKUP(O59,Inflation!$A$2:'Inflation'!$B$25,2))</f>
        <v/>
      </c>
      <c r="AT59" s="2" t="str">
        <f>IF(L59="","",L59*(Inflation!$B$2/AS59))</f>
        <v/>
      </c>
      <c r="AU59" s="2" t="str">
        <f>IF(M59="","",M59*(Inflation!$B$2/AS59))</f>
        <v/>
      </c>
      <c r="AV59" s="2" t="str">
        <f>IF(N59="","",N59*(Inflation!$B$2/AS59))</f>
        <v/>
      </c>
      <c r="AW59" s="2" t="str">
        <f>IF(S59="","",VLOOKUP(S59,Inflation!$A$2:'Inflation'!$B$25,2))</f>
        <v/>
      </c>
      <c r="AX59" s="2" t="str">
        <f>IF(P59="","",P59*(Inflation!$B$2/AW59))</f>
        <v/>
      </c>
      <c r="AY59" s="2" t="str">
        <f>IF(Q59="","",Q59*(Inflation!$B$2/AW59))</f>
        <v/>
      </c>
      <c r="AZ59" s="2" t="str">
        <f>IF(R59="","",R59*(Inflation!$B$2/AW59))</f>
        <v/>
      </c>
      <c r="BA59" s="2" t="str">
        <f>IF(W59="","",VLOOKUP(W59,Inflation!$A$2:'Inflation'!$B$25,2))</f>
        <v/>
      </c>
      <c r="BB59" s="2" t="str">
        <f>IF(T59="","",T59*(Inflation!$B$2/BA59))</f>
        <v/>
      </c>
      <c r="BC59" s="2" t="str">
        <f>IF(U59="","",U59*(Inflation!$B$2/BA59))</f>
        <v/>
      </c>
      <c r="BD59" s="2" t="str">
        <f>IF(V59="","",V59*(Inflation!$B$2/BA59))</f>
        <v/>
      </c>
      <c r="BE59" s="2" t="str">
        <f>IF(AA59="","",VLOOKUP(AA59,Inflation!$A$2:'Inflation'!$B$25,2))</f>
        <v/>
      </c>
      <c r="BF59" s="2" t="str">
        <f>IF(X59="","",X59*(Inflation!$B$2/BE59))</f>
        <v/>
      </c>
      <c r="BG59" s="2" t="str">
        <f>IF(Y59="","",Y59*(Inflation!$B$2/BE59))</f>
        <v/>
      </c>
      <c r="BH59" s="2" t="str">
        <f>IF(Z59="","",Z59*(Inflation!$B$2/BE59))</f>
        <v/>
      </c>
      <c r="BI59" s="2" t="str">
        <f>IF(AE59="","",VLOOKUP(AE59,Inflation!$A$2:'Inflation'!$B$25,2))</f>
        <v/>
      </c>
      <c r="BJ59" s="2" t="str">
        <f>IF(AB59="","",AB59*(Inflation!$B$2/BI59))</f>
        <v/>
      </c>
      <c r="BK59" s="2" t="str">
        <f>IF(AC59="","",AC59*(Inflation!$B$2/BI59))</f>
        <v/>
      </c>
      <c r="BL59" s="2" t="str">
        <f>IF(AD59="","",AD59*(Inflation!$B$2/BI59))</f>
        <v/>
      </c>
      <c r="BM59" s="2" t="str">
        <f>IF(AI59="","",VLOOKUP(AI59,Inflation!$A$2:'Inflation'!$B$25,2))</f>
        <v/>
      </c>
      <c r="BN59" s="2" t="str">
        <f>IF(AF59="","",AF59*(Inflation!$B$2/BM59))</f>
        <v/>
      </c>
      <c r="BO59" s="2" t="str">
        <f>IF(AG59="","",AG59*(Inflation!$B$2/BM59))</f>
        <v/>
      </c>
      <c r="BP59" s="2" t="str">
        <f>IF(AH59="","",AH59*(Inflation!$B$2/BM59))</f>
        <v/>
      </c>
      <c r="BQ59" s="2" t="str">
        <f>IF(AM59="","",VLOOKUP(AM59,Inflation!$A$2:'Inflation'!$B$25,2))</f>
        <v/>
      </c>
      <c r="BR59" s="2" t="str">
        <f>IF(AJ59="","",AJ59*(Inflation!$B$2/BQ59))</f>
        <v/>
      </c>
      <c r="BS59" s="2" t="str">
        <f>IF(AK59="","",AK59*(Inflation!$B$2/BQ59))</f>
        <v/>
      </c>
      <c r="BT59" s="2" t="str">
        <f>IF(AL59="","",AL59*(Inflation!$B$2/BQ59))</f>
        <v/>
      </c>
    </row>
    <row r="60" spans="1:72" ht="22.5" x14ac:dyDescent="0.2">
      <c r="A60" s="68" t="s">
        <v>308</v>
      </c>
      <c r="B60" s="68" t="s">
        <v>309</v>
      </c>
      <c r="C60" s="68" t="s">
        <v>309</v>
      </c>
      <c r="D60" s="68" t="s">
        <v>310</v>
      </c>
      <c r="E60" s="39" t="s">
        <v>579</v>
      </c>
      <c r="F60" s="40" t="s">
        <v>458</v>
      </c>
      <c r="G60" s="64" t="s">
        <v>537</v>
      </c>
      <c r="H60" s="68"/>
      <c r="I60" s="68"/>
      <c r="J60" s="68"/>
      <c r="K60" s="68"/>
      <c r="L60" s="68"/>
      <c r="M60" s="68"/>
      <c r="N60" s="68"/>
      <c r="O60" s="68"/>
      <c r="P60" s="74"/>
      <c r="Q60" s="68"/>
      <c r="R60" s="68"/>
      <c r="S60" s="68"/>
      <c r="T60" s="74"/>
      <c r="U60" s="68"/>
      <c r="V60" s="68"/>
      <c r="W60" s="68"/>
      <c r="X60" s="74">
        <v>-318</v>
      </c>
      <c r="Y60" s="68"/>
      <c r="Z60" s="68"/>
      <c r="AA60" s="76">
        <v>2022</v>
      </c>
      <c r="AB60" s="74">
        <v>-318</v>
      </c>
      <c r="AC60" s="68"/>
      <c r="AD60" s="68"/>
      <c r="AE60" s="76">
        <v>2022</v>
      </c>
      <c r="AF60" s="68"/>
      <c r="AG60" s="68"/>
      <c r="AH60" s="68"/>
      <c r="AI60" s="68"/>
      <c r="AJ60" s="68"/>
      <c r="AK60" s="68"/>
      <c r="AL60" s="68"/>
      <c r="AM60" s="68"/>
      <c r="AO60" s="2" t="str">
        <f>IF(K60="","",VLOOKUP(K60,Inflation!$A$2:'Inflation'!$B$25,2))</f>
        <v/>
      </c>
      <c r="AP60" s="2" t="str">
        <f>IF(H60="","",H60*(Inflation!$B$2/AO60))</f>
        <v/>
      </c>
      <c r="AQ60" s="2" t="str">
        <f>IF(I60="","",I60*(Inflation!$B$2/AO60))</f>
        <v/>
      </c>
      <c r="AR60" s="2" t="str">
        <f>IF(J60="","",J60*(Inflation!$B$2/AO60))</f>
        <v/>
      </c>
      <c r="AS60" s="2" t="str">
        <f>IF(O60="","",VLOOKUP(O60,Inflation!$A$2:'Inflation'!$B$25,2))</f>
        <v/>
      </c>
      <c r="AT60" s="2" t="str">
        <f>IF(L60="","",L60*(Inflation!$B$2/AS60))</f>
        <v/>
      </c>
      <c r="AU60" s="2" t="str">
        <f>IF(M60="","",M60*(Inflation!$B$2/AS60))</f>
        <v/>
      </c>
      <c r="AV60" s="2" t="str">
        <f>IF(N60="","",N60*(Inflation!$B$2/AS60))</f>
        <v/>
      </c>
      <c r="AW60" s="2" t="str">
        <f>IF(S60="","",VLOOKUP(S60,Inflation!$A$2:'Inflation'!$B$25,2))</f>
        <v/>
      </c>
      <c r="AX60" s="2" t="str">
        <f>IF(P60="","",P60*(Inflation!$B$2/AW60))</f>
        <v/>
      </c>
      <c r="AY60" s="2" t="str">
        <f>IF(Q60="","",Q60*(Inflation!$B$2/AW60))</f>
        <v/>
      </c>
      <c r="AZ60" s="2" t="str">
        <f>IF(R60="","",R60*(Inflation!$B$2/AW60))</f>
        <v/>
      </c>
      <c r="BA60" s="2" t="str">
        <f>IF(W60="","",VLOOKUP(W60,Inflation!$A$2:'Inflation'!$B$25,2))</f>
        <v/>
      </c>
      <c r="BB60" s="2" t="str">
        <f>IF(T60="","",T60*(Inflation!$B$2/BA60))</f>
        <v/>
      </c>
      <c r="BC60" s="2" t="str">
        <f>IF(U60="","",U60*(Inflation!$B$2/BA60))</f>
        <v/>
      </c>
      <c r="BD60" s="2" t="str">
        <f>IF(V60="","",V60*(Inflation!$B$2/BA60))</f>
        <v/>
      </c>
      <c r="BE60" s="2">
        <f>IF(AA60="","",VLOOKUP(AA60,Inflation!$A$2:'Inflation'!$B$25,2))</f>
        <v>127.19199999999999</v>
      </c>
      <c r="BF60" s="2">
        <f>IF(X60="","",X60*(Inflation!$B$2/BE60))</f>
        <v>-199.47004528586703</v>
      </c>
      <c r="BG60" s="2" t="str">
        <f>IF(Y60="","",Y60*(Inflation!$B$2/BE60))</f>
        <v/>
      </c>
      <c r="BH60" s="2" t="str">
        <f>IF(Z60="","",Z60*(Inflation!$B$2/BE60))</f>
        <v/>
      </c>
      <c r="BI60" s="2">
        <f>IF(AE60="","",VLOOKUP(AE60,Inflation!$A$2:'Inflation'!$B$25,2))</f>
        <v>127.19199999999999</v>
      </c>
      <c r="BJ60" s="2">
        <f>IF(AB60="","",AB60*(Inflation!$B$2/BI60))</f>
        <v>-199.47004528586703</v>
      </c>
      <c r="BK60" s="2" t="str">
        <f>IF(AC60="","",AC60*(Inflation!$B$2/BI60))</f>
        <v/>
      </c>
      <c r="BL60" s="2" t="str">
        <f>IF(AD60="","",AD60*(Inflation!$B$2/BI60))</f>
        <v/>
      </c>
      <c r="BM60" s="2" t="str">
        <f>IF(AI60="","",VLOOKUP(AI60,Inflation!$A$2:'Inflation'!$B$25,2))</f>
        <v/>
      </c>
      <c r="BN60" s="2" t="str">
        <f>IF(AF60="","",AF60*(Inflation!$B$2/BM60))</f>
        <v/>
      </c>
      <c r="BO60" s="2" t="str">
        <f>IF(AG60="","",AG60*(Inflation!$B$2/BM60))</f>
        <v/>
      </c>
      <c r="BP60" s="2" t="str">
        <f>IF(AH60="","",AH60*(Inflation!$B$2/BM60))</f>
        <v/>
      </c>
      <c r="BQ60" s="2" t="str">
        <f>IF(AM60="","",VLOOKUP(AM60,Inflation!$A$2:'Inflation'!$B$25,2))</f>
        <v/>
      </c>
      <c r="BR60" s="2" t="str">
        <f>IF(AJ60="","",AJ60*(Inflation!$B$2/BQ60))</f>
        <v/>
      </c>
      <c r="BS60" s="2" t="str">
        <f>IF(AK60="","",AK60*(Inflation!$B$2/BQ60))</f>
        <v/>
      </c>
      <c r="BT60" s="2" t="str">
        <f>IF(AL60="","",AL60*(Inflation!$B$2/BQ60))</f>
        <v/>
      </c>
    </row>
    <row r="61" spans="1:72" x14ac:dyDescent="0.2">
      <c r="A61" s="68" t="s">
        <v>213</v>
      </c>
      <c r="B61" s="68" t="s">
        <v>47</v>
      </c>
      <c r="C61" s="68" t="s">
        <v>149</v>
      </c>
      <c r="D61" s="68" t="s">
        <v>214</v>
      </c>
      <c r="E61" s="39"/>
      <c r="F61" s="72" t="s">
        <v>410</v>
      </c>
      <c r="G61" s="65" t="s">
        <v>538</v>
      </c>
      <c r="H61" s="68"/>
      <c r="I61" s="68"/>
      <c r="J61" s="68"/>
      <c r="K61" s="68"/>
      <c r="L61" s="68"/>
      <c r="M61" s="68"/>
      <c r="N61" s="68"/>
      <c r="O61" s="68"/>
      <c r="P61" s="68"/>
      <c r="Q61" s="68"/>
      <c r="R61" s="68"/>
      <c r="S61" s="68"/>
      <c r="T61" s="68"/>
      <c r="U61" s="68"/>
      <c r="V61" s="68"/>
      <c r="W61" s="68"/>
      <c r="X61" s="74"/>
      <c r="Y61" s="68"/>
      <c r="Z61" s="68"/>
      <c r="AA61" s="68"/>
      <c r="AB61" s="74"/>
      <c r="AC61" s="68"/>
      <c r="AD61" s="68"/>
      <c r="AE61" s="68"/>
      <c r="AF61" s="68"/>
      <c r="AG61" s="68"/>
      <c r="AH61" s="68"/>
      <c r="AI61" s="68"/>
      <c r="AJ61" s="68"/>
      <c r="AK61" s="68"/>
      <c r="AL61" s="68"/>
      <c r="AM61" s="68"/>
      <c r="AO61" s="2" t="str">
        <f>IF(K61="","",VLOOKUP(K61,Inflation!$A$2:'Inflation'!$B$25,2))</f>
        <v/>
      </c>
      <c r="AP61" s="2" t="str">
        <f>IF(H61="","",H61*(Inflation!$B$2/AO61))</f>
        <v/>
      </c>
      <c r="AQ61" s="2" t="str">
        <f>IF(I61="","",I61*(Inflation!$B$2/AO61))</f>
        <v/>
      </c>
      <c r="AR61" s="2" t="str">
        <f>IF(J61="","",J61*(Inflation!$B$2/AO61))</f>
        <v/>
      </c>
      <c r="AS61" s="2" t="str">
        <f>IF(O61="","",VLOOKUP(O61,Inflation!$A$2:'Inflation'!$B$25,2))</f>
        <v/>
      </c>
      <c r="AT61" s="2" t="str">
        <f>IF(L61="","",L61*(Inflation!$B$2/AS61))</f>
        <v/>
      </c>
      <c r="AU61" s="2" t="str">
        <f>IF(M61="","",M61*(Inflation!$B$2/AS61))</f>
        <v/>
      </c>
      <c r="AV61" s="2" t="str">
        <f>IF(N61="","",N61*(Inflation!$B$2/AS61))</f>
        <v/>
      </c>
      <c r="AW61" s="2" t="str">
        <f>IF(S61="","",VLOOKUP(S61,Inflation!$A$2:'Inflation'!$B$25,2))</f>
        <v/>
      </c>
      <c r="AX61" s="2" t="str">
        <f>IF(P61="","",P61*(Inflation!$B$2/AW61))</f>
        <v/>
      </c>
      <c r="AY61" s="2" t="str">
        <f>IF(Q61="","",Q61*(Inflation!$B$2/AW61))</f>
        <v/>
      </c>
      <c r="AZ61" s="2" t="str">
        <f>IF(R61="","",R61*(Inflation!$B$2/AW61))</f>
        <v/>
      </c>
      <c r="BA61" s="2" t="str">
        <f>IF(W61="","",VLOOKUP(W61,Inflation!$A$2:'Inflation'!$B$25,2))</f>
        <v/>
      </c>
      <c r="BB61" s="2" t="str">
        <f>IF(T61="","",T61*(Inflation!$B$2/BA61))</f>
        <v/>
      </c>
      <c r="BC61" s="2" t="str">
        <f>IF(U61="","",U61*(Inflation!$B$2/BA61))</f>
        <v/>
      </c>
      <c r="BD61" s="2" t="str">
        <f>IF(V61="","",V61*(Inflation!$B$2/BA61))</f>
        <v/>
      </c>
      <c r="BE61" s="2" t="str">
        <f>IF(AA61="","",VLOOKUP(AA61,Inflation!$A$2:'Inflation'!$B$25,2))</f>
        <v/>
      </c>
      <c r="BF61" s="2" t="str">
        <f>IF(X61="","",X61*(Inflation!$B$2/BE61))</f>
        <v/>
      </c>
      <c r="BG61" s="2" t="str">
        <f>IF(Y61="","",Y61*(Inflation!$B$2/BE61))</f>
        <v/>
      </c>
      <c r="BH61" s="2" t="str">
        <f>IF(Z61="","",Z61*(Inflation!$B$2/BE61))</f>
        <v/>
      </c>
      <c r="BI61" s="2" t="str">
        <f>IF(AE61="","",VLOOKUP(AE61,Inflation!$A$2:'Inflation'!$B$25,2))</f>
        <v/>
      </c>
      <c r="BJ61" s="2" t="str">
        <f>IF(AB61="","",AB61*(Inflation!$B$2/BI61))</f>
        <v/>
      </c>
      <c r="BK61" s="2" t="str">
        <f>IF(AC61="","",AC61*(Inflation!$B$2/BI61))</f>
        <v/>
      </c>
      <c r="BL61" s="2" t="str">
        <f>IF(AD61="","",AD61*(Inflation!$B$2/BI61))</f>
        <v/>
      </c>
      <c r="BM61" s="2" t="str">
        <f>IF(AI61="","",VLOOKUP(AI61,Inflation!$A$2:'Inflation'!$B$25,2))</f>
        <v/>
      </c>
      <c r="BN61" s="2" t="str">
        <f>IF(AF61="","",AF61*(Inflation!$B$2/BM61))</f>
        <v/>
      </c>
      <c r="BO61" s="2" t="str">
        <f>IF(AG61="","",AG61*(Inflation!$B$2/BM61))</f>
        <v/>
      </c>
      <c r="BP61" s="2" t="str">
        <f>IF(AH61="","",AH61*(Inflation!$B$2/BM61))</f>
        <v/>
      </c>
      <c r="BQ61" s="2" t="str">
        <f>IF(AM61="","",VLOOKUP(AM61,Inflation!$A$2:'Inflation'!$B$25,2))</f>
        <v/>
      </c>
      <c r="BR61" s="2" t="str">
        <f>IF(AJ61="","",AJ61*(Inflation!$B$2/BQ61))</f>
        <v/>
      </c>
      <c r="BS61" s="2" t="str">
        <f>IF(AK61="","",AK61*(Inflation!$B$2/BQ61))</f>
        <v/>
      </c>
      <c r="BT61" s="2" t="str">
        <f>IF(AL61="","",AL61*(Inflation!$B$2/BQ61))</f>
        <v/>
      </c>
    </row>
    <row r="62" spans="1:72" ht="22.5" x14ac:dyDescent="0.2">
      <c r="A62" s="67" t="s">
        <v>260</v>
      </c>
      <c r="B62" s="67" t="s">
        <v>47</v>
      </c>
      <c r="C62" s="67" t="s">
        <v>149</v>
      </c>
      <c r="D62" s="67" t="s">
        <v>261</v>
      </c>
      <c r="E62" s="4" t="s">
        <v>386</v>
      </c>
      <c r="F62" s="72" t="s">
        <v>434</v>
      </c>
      <c r="G62" s="64" t="s">
        <v>539</v>
      </c>
      <c r="H62" s="67"/>
      <c r="I62" s="67"/>
      <c r="J62" s="67"/>
      <c r="K62" s="67"/>
      <c r="L62" s="67"/>
      <c r="M62" s="67"/>
      <c r="N62" s="67"/>
      <c r="O62" s="67"/>
      <c r="P62" s="67">
        <v>48.9</v>
      </c>
      <c r="Q62" s="67">
        <v>41.6</v>
      </c>
      <c r="R62" s="67">
        <v>56.2</v>
      </c>
      <c r="S62" s="67">
        <v>2019</v>
      </c>
      <c r="T62" s="67">
        <v>48.9</v>
      </c>
      <c r="U62" s="67">
        <v>41.6</v>
      </c>
      <c r="V62" s="67">
        <v>56.2</v>
      </c>
      <c r="W62" s="67">
        <v>2019</v>
      </c>
      <c r="X62" s="67">
        <v>350000</v>
      </c>
      <c r="Y62" s="67"/>
      <c r="Z62" s="67"/>
      <c r="AA62" s="75">
        <v>2021</v>
      </c>
      <c r="AB62" s="67">
        <v>350000</v>
      </c>
      <c r="AC62" s="67"/>
      <c r="AD62" s="67"/>
      <c r="AE62" s="75">
        <v>2021</v>
      </c>
      <c r="AF62" s="67"/>
      <c r="AG62" s="67"/>
      <c r="AH62" s="67"/>
      <c r="AI62" s="67"/>
      <c r="AJ62" s="67"/>
      <c r="AK62" s="67"/>
      <c r="AL62" s="67"/>
      <c r="AM62" s="67"/>
      <c r="AN62" s="8"/>
      <c r="AO62" s="2" t="str">
        <f>IF(K62="","",VLOOKUP(K62,Inflation!$A$2:'Inflation'!$B$25,2))</f>
        <v/>
      </c>
      <c r="AP62" s="2" t="str">
        <f>IF(H62="","",H62*(Inflation!$B$2/AO62))</f>
        <v/>
      </c>
      <c r="AQ62" s="2" t="str">
        <f>IF(I62="","",I62*(Inflation!$B$2/AO62))</f>
        <v/>
      </c>
      <c r="AR62" s="2" t="str">
        <f>IF(J62="","",J62*(Inflation!$B$2/AO62))</f>
        <v/>
      </c>
      <c r="AS62" s="2" t="str">
        <f>IF(O62="","",VLOOKUP(O62,Inflation!$A$2:'Inflation'!$B$25,2))</f>
        <v/>
      </c>
      <c r="AT62" s="2" t="str">
        <f>IF(L62="","",L62*(Inflation!$B$2/AS62))</f>
        <v/>
      </c>
      <c r="AU62" s="2" t="str">
        <f>IF(M62="","",M62*(Inflation!$B$2/AS62))</f>
        <v/>
      </c>
      <c r="AV62" s="2" t="str">
        <f>IF(N62="","",N62*(Inflation!$B$2/AS62))</f>
        <v/>
      </c>
      <c r="AW62" s="2">
        <f>IF(S62="","",VLOOKUP(S62,Inflation!$A$2:'Inflation'!$B$25,2))</f>
        <v>112.318</v>
      </c>
      <c r="AX62" s="2">
        <f>IF(P62="","",P62*(Inflation!$B$2/AW62))</f>
        <v>34.735204508627291</v>
      </c>
      <c r="AY62" s="2">
        <f>IF(Q62="","",Q62*(Inflation!$B$2/AW62))</f>
        <v>29.549785430652257</v>
      </c>
      <c r="AZ62" s="2">
        <f>IF(R62="","",R62*(Inflation!$B$2/AW62))</f>
        <v>39.920623586602332</v>
      </c>
      <c r="BA62" s="2">
        <f>IF(W62="","",VLOOKUP(W62,Inflation!$A$2:'Inflation'!$B$25,2))</f>
        <v>112.318</v>
      </c>
      <c r="BB62" s="2">
        <f>IF(T62="","",T62*(Inflation!$B$2/BA62))</f>
        <v>34.735204508627291</v>
      </c>
      <c r="BC62" s="2">
        <f>IF(U62="","",U62*(Inflation!$B$2/BA62))</f>
        <v>29.549785430652257</v>
      </c>
      <c r="BD62" s="2">
        <f>IF(V62="","",V62*(Inflation!$B$2/BA62))</f>
        <v>39.920623586602332</v>
      </c>
      <c r="BE62" s="2">
        <f>IF(AA62="","",VLOOKUP(AA62,Inflation!$A$2:'Inflation'!$B$25,2))</f>
        <v>118.895</v>
      </c>
      <c r="BF62" s="2">
        <f>IF(X62="","",X62*(Inflation!$B$2/BE62))</f>
        <v>234863.11451280545</v>
      </c>
      <c r="BG62" s="2" t="str">
        <f>IF(Y62="","",Y62*(Inflation!$B$2/BE62))</f>
        <v/>
      </c>
      <c r="BH62" s="2" t="str">
        <f>IF(Z62="","",Z62*(Inflation!$B$2/BE62))</f>
        <v/>
      </c>
      <c r="BI62" s="2">
        <f>IF(AE62="","",VLOOKUP(AE62,Inflation!$A$2:'Inflation'!$B$25,2))</f>
        <v>118.895</v>
      </c>
      <c r="BJ62" s="2">
        <f>IF(AB62="","",AB62*(Inflation!$B$2/BI62))</f>
        <v>234863.11451280545</v>
      </c>
      <c r="BK62" s="2" t="str">
        <f>IF(AC62="","",AC62*(Inflation!$B$2/BI62))</f>
        <v/>
      </c>
      <c r="BL62" s="2" t="str">
        <f>IF(AD62="","",AD62*(Inflation!$B$2/BI62))</f>
        <v/>
      </c>
      <c r="BM62" s="2" t="str">
        <f>IF(AI62="","",VLOOKUP(AI62,Inflation!$A$2:'Inflation'!$B$25,2))</f>
        <v/>
      </c>
      <c r="BN62" s="2" t="str">
        <f>IF(AF62="","",AF62*(Inflation!$B$2/BM62))</f>
        <v/>
      </c>
      <c r="BO62" s="2" t="str">
        <f>IF(AG62="","",AG62*(Inflation!$B$2/BM62))</f>
        <v/>
      </c>
      <c r="BP62" s="2" t="str">
        <f>IF(AH62="","",AH62*(Inflation!$B$2/BM62))</f>
        <v/>
      </c>
      <c r="BQ62" s="2" t="str">
        <f>IF(AM62="","",VLOOKUP(AM62,Inflation!$A$2:'Inflation'!$B$25,2))</f>
        <v/>
      </c>
      <c r="BR62" s="2" t="str">
        <f>IF(AJ62="","",AJ62*(Inflation!$B$2/BQ62))</f>
        <v/>
      </c>
      <c r="BS62" s="2" t="str">
        <f>IF(AK62="","",AK62*(Inflation!$B$2/BQ62))</f>
        <v/>
      </c>
      <c r="BT62" s="2" t="str">
        <f>IF(AL62="","",AL62*(Inflation!$B$2/BQ62))</f>
        <v/>
      </c>
    </row>
    <row r="63" spans="1:72" x14ac:dyDescent="0.2">
      <c r="A63" s="67" t="s">
        <v>246</v>
      </c>
      <c r="B63" s="67" t="s">
        <v>47</v>
      </c>
      <c r="C63" s="67" t="s">
        <v>54</v>
      </c>
      <c r="D63" s="67" t="s">
        <v>247</v>
      </c>
      <c r="E63" s="4"/>
      <c r="F63" s="72" t="s">
        <v>426</v>
      </c>
      <c r="G63" s="65" t="s">
        <v>540</v>
      </c>
      <c r="H63" s="67"/>
      <c r="I63" s="67"/>
      <c r="J63" s="67"/>
      <c r="K63" s="67"/>
      <c r="L63" s="67"/>
      <c r="M63" s="67"/>
      <c r="N63" s="67"/>
      <c r="O63" s="67"/>
      <c r="P63" s="73">
        <v>-74.2</v>
      </c>
      <c r="Q63" s="67"/>
      <c r="R63" s="67"/>
      <c r="S63" s="67">
        <v>2019</v>
      </c>
      <c r="T63" s="73">
        <v>-74.2</v>
      </c>
      <c r="U63" s="67"/>
      <c r="V63" s="67"/>
      <c r="W63" s="67">
        <v>2019</v>
      </c>
      <c r="X63" s="67"/>
      <c r="Y63" s="67"/>
      <c r="Z63" s="67"/>
      <c r="AA63" s="67"/>
      <c r="AB63" s="67"/>
      <c r="AC63" s="67"/>
      <c r="AD63" s="67"/>
      <c r="AE63" s="67"/>
      <c r="AF63" s="67"/>
      <c r="AG63" s="67"/>
      <c r="AH63" s="67"/>
      <c r="AI63" s="67"/>
      <c r="AJ63" s="67"/>
      <c r="AK63" s="67"/>
      <c r="AL63" s="67"/>
      <c r="AM63" s="67"/>
      <c r="AN63" s="8"/>
      <c r="AO63" s="2" t="str">
        <f>IF(K63="","",VLOOKUP(K63,Inflation!$A$2:'Inflation'!$B$25,2))</f>
        <v/>
      </c>
      <c r="AP63" s="2" t="str">
        <f>IF(H63="","",H63*(Inflation!$B$2/AO63))</f>
        <v/>
      </c>
      <c r="AQ63" s="2" t="str">
        <f>IF(I63="","",I63*(Inflation!$B$2/AO63))</f>
        <v/>
      </c>
      <c r="AR63" s="2" t="str">
        <f>IF(J63="","",J63*(Inflation!$B$2/AO63))</f>
        <v/>
      </c>
      <c r="AS63" s="2" t="str">
        <f>IF(O63="","",VLOOKUP(O63,Inflation!$A$2:'Inflation'!$B$25,2))</f>
        <v/>
      </c>
      <c r="AT63" s="2" t="str">
        <f>IF(L63="","",L63*(Inflation!$B$2/AS63))</f>
        <v/>
      </c>
      <c r="AU63" s="2" t="str">
        <f>IF(M63="","",M63*(Inflation!$B$2/AS63))</f>
        <v/>
      </c>
      <c r="AV63" s="2" t="str">
        <f>IF(N63="","",N63*(Inflation!$B$2/AS63))</f>
        <v/>
      </c>
      <c r="AW63" s="2">
        <f>IF(S63="","",VLOOKUP(S63,Inflation!$A$2:'Inflation'!$B$25,2))</f>
        <v>112.318</v>
      </c>
      <c r="AX63" s="2">
        <f>IF(P63="","",P63*(Inflation!$B$2/AW63))</f>
        <v>-52.706588436403784</v>
      </c>
      <c r="AY63" s="2" t="str">
        <f>IF(Q63="","",Q63*(Inflation!$B$2/AW63))</f>
        <v/>
      </c>
      <c r="AZ63" s="2" t="str">
        <f>IF(R63="","",R63*(Inflation!$B$2/AW63))</f>
        <v/>
      </c>
      <c r="BA63" s="2">
        <f>IF(W63="","",VLOOKUP(W63,Inflation!$A$2:'Inflation'!$B$25,2))</f>
        <v>112.318</v>
      </c>
      <c r="BB63" s="2">
        <f>IF(T63="","",T63*(Inflation!$B$2/BA63))</f>
        <v>-52.706588436403784</v>
      </c>
      <c r="BC63" s="2" t="str">
        <f>IF(U63="","",U63*(Inflation!$B$2/BA63))</f>
        <v/>
      </c>
      <c r="BD63" s="2" t="str">
        <f>IF(V63="","",V63*(Inflation!$B$2/BA63))</f>
        <v/>
      </c>
      <c r="BE63" s="2" t="str">
        <f>IF(AA63="","",VLOOKUP(AA63,Inflation!$A$2:'Inflation'!$B$25,2))</f>
        <v/>
      </c>
      <c r="BF63" s="2" t="str">
        <f>IF(X63="","",X63*(Inflation!$B$2/BE63))</f>
        <v/>
      </c>
      <c r="BG63" s="2" t="str">
        <f>IF(Y63="","",Y63*(Inflation!$B$2/BE63))</f>
        <v/>
      </c>
      <c r="BH63" s="2" t="str">
        <f>IF(Z63="","",Z63*(Inflation!$B$2/BE63))</f>
        <v/>
      </c>
      <c r="BI63" s="2" t="str">
        <f>IF(AE63="","",VLOOKUP(AE63,Inflation!$A$2:'Inflation'!$B$25,2))</f>
        <v/>
      </c>
      <c r="BJ63" s="2" t="str">
        <f>IF(AB63="","",AB63*(Inflation!$B$2/BI63))</f>
        <v/>
      </c>
      <c r="BK63" s="2" t="str">
        <f>IF(AC63="","",AC63*(Inflation!$B$2/BI63))</f>
        <v/>
      </c>
      <c r="BL63" s="2" t="str">
        <f>IF(AD63="","",AD63*(Inflation!$B$2/BI63))</f>
        <v/>
      </c>
      <c r="BM63" s="2" t="str">
        <f>IF(AI63="","",VLOOKUP(AI63,Inflation!$A$2:'Inflation'!$B$25,2))</f>
        <v/>
      </c>
      <c r="BN63" s="2" t="str">
        <f>IF(AF63="","",AF63*(Inflation!$B$2/BM63))</f>
        <v/>
      </c>
      <c r="BO63" s="2" t="str">
        <f>IF(AG63="","",AG63*(Inflation!$B$2/BM63))</f>
        <v/>
      </c>
      <c r="BP63" s="2" t="str">
        <f>IF(AH63="","",AH63*(Inflation!$B$2/BM63))</f>
        <v/>
      </c>
      <c r="BQ63" s="2" t="str">
        <f>IF(AM63="","",VLOOKUP(AM63,Inflation!$A$2:'Inflation'!$B$25,2))</f>
        <v/>
      </c>
      <c r="BR63" s="2" t="str">
        <f>IF(AJ63="","",AJ63*(Inflation!$B$2/BQ63))</f>
        <v/>
      </c>
      <c r="BS63" s="2" t="str">
        <f>IF(AK63="","",AK63*(Inflation!$B$2/BQ63))</f>
        <v/>
      </c>
      <c r="BT63" s="2" t="str">
        <f>IF(AL63="","",AL63*(Inflation!$B$2/BQ63))</f>
        <v/>
      </c>
    </row>
    <row r="64" spans="1:72" x14ac:dyDescent="0.2">
      <c r="A64" s="67" t="s">
        <v>313</v>
      </c>
      <c r="B64" s="67" t="s">
        <v>47</v>
      </c>
      <c r="C64" s="67" t="s">
        <v>54</v>
      </c>
      <c r="D64" s="67" t="s">
        <v>314</v>
      </c>
      <c r="E64" s="4"/>
      <c r="F64" s="40" t="s">
        <v>461</v>
      </c>
      <c r="G64" s="65" t="s">
        <v>541</v>
      </c>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O64" s="2" t="str">
        <f>IF(K64="","",VLOOKUP(K64,Inflation!$A$2:'Inflation'!$B$25,2))</f>
        <v/>
      </c>
      <c r="AP64" s="2" t="str">
        <f>IF(H64="","",H64*(Inflation!$B$2/AO64))</f>
        <v/>
      </c>
      <c r="AQ64" s="2" t="str">
        <f>IF(I64="","",I64*(Inflation!$B$2/AO64))</f>
        <v/>
      </c>
      <c r="AR64" s="2" t="str">
        <f>IF(J64="","",J64*(Inflation!$B$2/AO64))</f>
        <v/>
      </c>
      <c r="AS64" s="2" t="str">
        <f>IF(O64="","",VLOOKUP(O64,Inflation!$A$2:'Inflation'!$B$25,2))</f>
        <v/>
      </c>
      <c r="AT64" s="2" t="str">
        <f>IF(L64="","",L64*(Inflation!$B$2/AS64))</f>
        <v/>
      </c>
      <c r="AU64" s="2" t="str">
        <f>IF(M64="","",M64*(Inflation!$B$2/AS64))</f>
        <v/>
      </c>
      <c r="AV64" s="2" t="str">
        <f>IF(N64="","",N64*(Inflation!$B$2/AS64))</f>
        <v/>
      </c>
      <c r="AW64" s="2" t="str">
        <f>IF(S64="","",VLOOKUP(S64,Inflation!$A$2:'Inflation'!$B$25,2))</f>
        <v/>
      </c>
      <c r="AX64" s="2" t="str">
        <f>IF(P64="","",P64*(Inflation!$B$2/AW64))</f>
        <v/>
      </c>
      <c r="AY64" s="2" t="str">
        <f>IF(Q64="","",Q64*(Inflation!$B$2/AW64))</f>
        <v/>
      </c>
      <c r="AZ64" s="2" t="str">
        <f>IF(R64="","",R64*(Inflation!$B$2/AW64))</f>
        <v/>
      </c>
      <c r="BA64" s="2" t="str">
        <f>IF(W64="","",VLOOKUP(W64,Inflation!$A$2:'Inflation'!$B$25,2))</f>
        <v/>
      </c>
      <c r="BB64" s="2" t="str">
        <f>IF(T64="","",T64*(Inflation!$B$2/BA64))</f>
        <v/>
      </c>
      <c r="BC64" s="2" t="str">
        <f>IF(U64="","",U64*(Inflation!$B$2/BA64))</f>
        <v/>
      </c>
      <c r="BD64" s="2" t="str">
        <f>IF(V64="","",V64*(Inflation!$B$2/BA64))</f>
        <v/>
      </c>
      <c r="BE64" s="2" t="str">
        <f>IF(AA64="","",VLOOKUP(AA64,Inflation!$A$2:'Inflation'!$B$25,2))</f>
        <v/>
      </c>
      <c r="BF64" s="2" t="str">
        <f>IF(X64="","",X64*(Inflation!$B$2/BE64))</f>
        <v/>
      </c>
      <c r="BG64" s="2" t="str">
        <f>IF(Y64="","",Y64*(Inflation!$B$2/BE64))</f>
        <v/>
      </c>
      <c r="BH64" s="2" t="str">
        <f>IF(Z64="","",Z64*(Inflation!$B$2/BE64))</f>
        <v/>
      </c>
      <c r="BI64" s="2" t="str">
        <f>IF(AE64="","",VLOOKUP(AE64,Inflation!$A$2:'Inflation'!$B$25,2))</f>
        <v/>
      </c>
      <c r="BJ64" s="2" t="str">
        <f>IF(AB64="","",AB64*(Inflation!$B$2/BI64))</f>
        <v/>
      </c>
      <c r="BK64" s="2" t="str">
        <f>IF(AC64="","",AC64*(Inflation!$B$2/BI64))</f>
        <v/>
      </c>
      <c r="BL64" s="2" t="str">
        <f>IF(AD64="","",AD64*(Inflation!$B$2/BI64))</f>
        <v/>
      </c>
      <c r="BM64" s="2" t="str">
        <f>IF(AI64="","",VLOOKUP(AI64,Inflation!$A$2:'Inflation'!$B$25,2))</f>
        <v/>
      </c>
      <c r="BN64" s="2" t="str">
        <f>IF(AF64="","",AF64*(Inflation!$B$2/BM64))</f>
        <v/>
      </c>
      <c r="BO64" s="2" t="str">
        <f>IF(AG64="","",AG64*(Inflation!$B$2/BM64))</f>
        <v/>
      </c>
      <c r="BP64" s="2" t="str">
        <f>IF(AH64="","",AH64*(Inflation!$B$2/BM64))</f>
        <v/>
      </c>
      <c r="BQ64" s="2" t="str">
        <f>IF(AM64="","",VLOOKUP(AM64,Inflation!$A$2:'Inflation'!$B$25,2))</f>
        <v/>
      </c>
      <c r="BR64" s="2" t="str">
        <f>IF(AJ64="","",AJ64*(Inflation!$B$2/BQ64))</f>
        <v/>
      </c>
      <c r="BS64" s="2" t="str">
        <f>IF(AK64="","",AK64*(Inflation!$B$2/BQ64))</f>
        <v/>
      </c>
      <c r="BT64" s="2" t="str">
        <f>IF(AL64="","",AL64*(Inflation!$B$2/BQ64))</f>
        <v/>
      </c>
    </row>
    <row r="65" spans="1:72" ht="22.5" x14ac:dyDescent="0.2">
      <c r="A65" s="68" t="s">
        <v>305</v>
      </c>
      <c r="B65" s="68" t="s">
        <v>47</v>
      </c>
      <c r="C65" s="68" t="s">
        <v>54</v>
      </c>
      <c r="D65" s="68" t="s">
        <v>306</v>
      </c>
      <c r="E65" s="39"/>
      <c r="F65" s="72" t="s">
        <v>455</v>
      </c>
      <c r="G65" s="64" t="s">
        <v>542</v>
      </c>
      <c r="H65" s="74"/>
      <c r="I65" s="68"/>
      <c r="J65" s="68"/>
      <c r="K65" s="68"/>
      <c r="L65" s="74"/>
      <c r="M65" s="68"/>
      <c r="N65" s="68"/>
      <c r="O65" s="68"/>
      <c r="P65" s="74"/>
      <c r="Q65" s="68"/>
      <c r="R65" s="68"/>
      <c r="S65" s="68"/>
      <c r="T65" s="74"/>
      <c r="U65" s="68"/>
      <c r="V65" s="68"/>
      <c r="W65" s="68"/>
      <c r="X65" s="68"/>
      <c r="Y65" s="68"/>
      <c r="Z65" s="68"/>
      <c r="AA65" s="68"/>
      <c r="AB65" s="68"/>
      <c r="AC65" s="68"/>
      <c r="AD65" s="68"/>
      <c r="AE65" s="68"/>
      <c r="AF65" s="68"/>
      <c r="AG65" s="68"/>
      <c r="AH65" s="68"/>
      <c r="AI65" s="68"/>
      <c r="AJ65" s="68"/>
      <c r="AK65" s="68"/>
      <c r="AL65" s="68"/>
      <c r="AM65" s="68"/>
      <c r="AO65" s="2" t="str">
        <f>IF(K65="","",VLOOKUP(K65,Inflation!$A$2:'Inflation'!$B$25,2))</f>
        <v/>
      </c>
      <c r="AP65" s="2" t="str">
        <f>IF(H65="","",H65*(Inflation!$B$2/AO65))</f>
        <v/>
      </c>
      <c r="AQ65" s="2" t="str">
        <f>IF(I65="","",I65*(Inflation!$B$2/AO65))</f>
        <v/>
      </c>
      <c r="AR65" s="2" t="str">
        <f>IF(J65="","",J65*(Inflation!$B$2/AO65))</f>
        <v/>
      </c>
      <c r="AS65" s="2" t="str">
        <f>IF(O65="","",VLOOKUP(O65,Inflation!$A$2:'Inflation'!$B$25,2))</f>
        <v/>
      </c>
      <c r="AT65" s="2" t="str">
        <f>IF(L65="","",L65*(Inflation!$B$2/AS65))</f>
        <v/>
      </c>
      <c r="AU65" s="2" t="str">
        <f>IF(M65="","",M65*(Inflation!$B$2/AS65))</f>
        <v/>
      </c>
      <c r="AV65" s="2" t="str">
        <f>IF(N65="","",N65*(Inflation!$B$2/AS65))</f>
        <v/>
      </c>
      <c r="AW65" s="2" t="str">
        <f>IF(S65="","",VLOOKUP(S65,Inflation!$A$2:'Inflation'!$B$25,2))</f>
        <v/>
      </c>
      <c r="AX65" s="2" t="str">
        <f>IF(P65="","",P65*(Inflation!$B$2/AW65))</f>
        <v/>
      </c>
      <c r="AY65" s="2" t="str">
        <f>IF(Q65="","",Q65*(Inflation!$B$2/AW65))</f>
        <v/>
      </c>
      <c r="AZ65" s="2" t="str">
        <f>IF(R65="","",R65*(Inflation!$B$2/AW65))</f>
        <v/>
      </c>
      <c r="BA65" s="2" t="str">
        <f>IF(W65="","",VLOOKUP(W65,Inflation!$A$2:'Inflation'!$B$25,2))</f>
        <v/>
      </c>
      <c r="BB65" s="2" t="str">
        <f>IF(T65="","",T65*(Inflation!$B$2/BA65))</f>
        <v/>
      </c>
      <c r="BC65" s="2" t="str">
        <f>IF(U65="","",U65*(Inflation!$B$2/BA65))</f>
        <v/>
      </c>
      <c r="BD65" s="2" t="str">
        <f>IF(V65="","",V65*(Inflation!$B$2/BA65))</f>
        <v/>
      </c>
      <c r="BE65" s="2" t="str">
        <f>IF(AA65="","",VLOOKUP(AA65,Inflation!$A$2:'Inflation'!$B$25,2))</f>
        <v/>
      </c>
      <c r="BF65" s="2" t="str">
        <f>IF(X65="","",X65*(Inflation!$B$2/BE65))</f>
        <v/>
      </c>
      <c r="BG65" s="2" t="str">
        <f>IF(Y65="","",Y65*(Inflation!$B$2/BE65))</f>
        <v/>
      </c>
      <c r="BH65" s="2" t="str">
        <f>IF(Z65="","",Z65*(Inflation!$B$2/BE65))</f>
        <v/>
      </c>
      <c r="BI65" s="2" t="str">
        <f>IF(AE65="","",VLOOKUP(AE65,Inflation!$A$2:'Inflation'!$B$25,2))</f>
        <v/>
      </c>
      <c r="BJ65" s="2" t="str">
        <f>IF(AB65="","",AB65*(Inflation!$B$2/BI65))</f>
        <v/>
      </c>
      <c r="BK65" s="2" t="str">
        <f>IF(AC65="","",AC65*(Inflation!$B$2/BI65))</f>
        <v/>
      </c>
      <c r="BL65" s="2" t="str">
        <f>IF(AD65="","",AD65*(Inflation!$B$2/BI65))</f>
        <v/>
      </c>
      <c r="BM65" s="2" t="str">
        <f>IF(AI65="","",VLOOKUP(AI65,Inflation!$A$2:'Inflation'!$B$25,2))</f>
        <v/>
      </c>
      <c r="BN65" s="2" t="str">
        <f>IF(AF65="","",AF65*(Inflation!$B$2/BM65))</f>
        <v/>
      </c>
      <c r="BO65" s="2" t="str">
        <f>IF(AG65="","",AG65*(Inflation!$B$2/BM65))</f>
        <v/>
      </c>
      <c r="BP65" s="2" t="str">
        <f>IF(AH65="","",AH65*(Inflation!$B$2/BM65))</f>
        <v/>
      </c>
      <c r="BQ65" s="2" t="str">
        <f>IF(AM65="","",VLOOKUP(AM65,Inflation!$A$2:'Inflation'!$B$25,2))</f>
        <v/>
      </c>
      <c r="BR65" s="2" t="str">
        <f>IF(AJ65="","",AJ65*(Inflation!$B$2/BQ65))</f>
        <v/>
      </c>
      <c r="BS65" s="2" t="str">
        <f>IF(AK65="","",AK65*(Inflation!$B$2/BQ65))</f>
        <v/>
      </c>
      <c r="BT65" s="2" t="str">
        <f>IF(AL65="","",AL65*(Inflation!$B$2/BQ65))</f>
        <v/>
      </c>
    </row>
    <row r="66" spans="1:72" ht="22.5" x14ac:dyDescent="0.2">
      <c r="A66" s="67" t="s">
        <v>286</v>
      </c>
      <c r="B66" s="67" t="s">
        <v>47</v>
      </c>
      <c r="C66" s="67" t="s">
        <v>54</v>
      </c>
      <c r="D66" s="67" t="s">
        <v>287</v>
      </c>
      <c r="E66" s="4"/>
      <c r="F66" s="72" t="s">
        <v>446</v>
      </c>
      <c r="G66" s="64" t="s">
        <v>543</v>
      </c>
      <c r="H66" s="67"/>
      <c r="I66" s="67"/>
      <c r="J66" s="67"/>
      <c r="K66" s="67"/>
      <c r="L66" s="67"/>
      <c r="M66" s="67"/>
      <c r="N66" s="67"/>
      <c r="O66" s="67"/>
      <c r="P66" s="82">
        <v>3.6</v>
      </c>
      <c r="Q66" s="67"/>
      <c r="R66" s="67"/>
      <c r="S66" s="82">
        <v>2019</v>
      </c>
      <c r="T66" s="82">
        <v>3.6</v>
      </c>
      <c r="U66" s="82"/>
      <c r="V66" s="82"/>
      <c r="W66" s="82">
        <v>2019</v>
      </c>
      <c r="X66" s="73"/>
      <c r="Y66" s="73"/>
      <c r="Z66" s="73"/>
      <c r="AA66" s="67"/>
      <c r="AB66" s="73"/>
      <c r="AC66" s="73"/>
      <c r="AD66" s="73"/>
      <c r="AE66" s="67"/>
      <c r="AF66" s="67"/>
      <c r="AG66" s="67"/>
      <c r="AH66" s="67"/>
      <c r="AI66" s="67"/>
      <c r="AJ66" s="67"/>
      <c r="AK66" s="67"/>
      <c r="AL66" s="67"/>
      <c r="AM66" s="67"/>
      <c r="AO66" s="2" t="str">
        <f>IF(K66="","",VLOOKUP(K66,Inflation!$A$2:'Inflation'!$B$25,2))</f>
        <v/>
      </c>
      <c r="AP66" s="2" t="str">
        <f>IF(H66="","",H66*(Inflation!$B$2/AO66))</f>
        <v/>
      </c>
      <c r="AQ66" s="2" t="str">
        <f>IF(I66="","",I66*(Inflation!$B$2/AO66))</f>
        <v/>
      </c>
      <c r="AR66" s="2" t="str">
        <f>IF(J66="","",J66*(Inflation!$B$2/AO66))</f>
        <v/>
      </c>
      <c r="AS66" s="2" t="str">
        <f>IF(O66="","",VLOOKUP(O66,Inflation!$A$2:'Inflation'!$B$25,2))</f>
        <v/>
      </c>
      <c r="AT66" s="2" t="str">
        <f>IF(L66="","",L66*(Inflation!$B$2/AS66))</f>
        <v/>
      </c>
      <c r="AU66" s="2" t="str">
        <f>IF(M66="","",M66*(Inflation!$B$2/AS66))</f>
        <v/>
      </c>
      <c r="AV66" s="2" t="str">
        <f>IF(N66="","",N66*(Inflation!$B$2/AS66))</f>
        <v/>
      </c>
      <c r="AW66" s="66">
        <f>IF(S66="","",VLOOKUP(S66,Inflation!$A$2:'Inflation'!$B$25,2))</f>
        <v>112.318</v>
      </c>
      <c r="AX66" s="66">
        <f>IF(P66="","",P66*(Inflation!$B$2/AW66))</f>
        <v>2.5571929699602913</v>
      </c>
      <c r="AY66" s="66" t="str">
        <f>IF(Q66="","",Q66*(Inflation!$B$2/AW66))</f>
        <v/>
      </c>
      <c r="AZ66" s="66" t="str">
        <f>IF(R66="","",R66*(Inflation!$B$2/AW66))</f>
        <v/>
      </c>
      <c r="BA66" s="66">
        <f>IF(W66="","",VLOOKUP(W66,Inflation!$A$2:'Inflation'!$B$25,2))</f>
        <v>112.318</v>
      </c>
      <c r="BB66" s="66">
        <f>IF(T66="","",T66*(Inflation!$B$2/BA66))</f>
        <v>2.5571929699602913</v>
      </c>
      <c r="BC66" s="2" t="str">
        <f>IF(U66="","",U66*(Inflation!$B$2/BA66))</f>
        <v/>
      </c>
      <c r="BD66" s="2" t="str">
        <f>IF(V66="","",V66*(Inflation!$B$2/BA66))</f>
        <v/>
      </c>
      <c r="BE66" s="2" t="str">
        <f>IF(AA66="","",VLOOKUP(AA66,Inflation!$A$2:'Inflation'!$B$25,2))</f>
        <v/>
      </c>
      <c r="BF66" s="2" t="str">
        <f>IF(X66="","",X66*(Inflation!$B$2/BE66))</f>
        <v/>
      </c>
      <c r="BG66" s="2" t="str">
        <f>IF(Y66="","",Y66*(Inflation!$B$2/BE66))</f>
        <v/>
      </c>
      <c r="BH66" s="2" t="str">
        <f>IF(Z66="","",Z66*(Inflation!$B$2/BE66))</f>
        <v/>
      </c>
      <c r="BI66" s="2" t="str">
        <f>IF(AE66="","",VLOOKUP(AE66,Inflation!$A$2:'Inflation'!$B$25,2))</f>
        <v/>
      </c>
      <c r="BJ66" s="2" t="str">
        <f>IF(AB66="","",AB66*(Inflation!$B$2/BI66))</f>
        <v/>
      </c>
      <c r="BK66" s="2" t="str">
        <f>IF(AC66="","",AC66*(Inflation!$B$2/BI66))</f>
        <v/>
      </c>
      <c r="BL66" s="2" t="str">
        <f>IF(AD66="","",AD66*(Inflation!$B$2/BI66))</f>
        <v/>
      </c>
      <c r="BM66" s="2" t="str">
        <f>IF(AI66="","",VLOOKUP(AI66,Inflation!$A$2:'Inflation'!$B$25,2))</f>
        <v/>
      </c>
      <c r="BN66" s="2" t="str">
        <f>IF(AF66="","",AF66*(Inflation!$B$2/BM66))</f>
        <v/>
      </c>
      <c r="BO66" s="2" t="str">
        <f>IF(AG66="","",AG66*(Inflation!$B$2/BM66))</f>
        <v/>
      </c>
      <c r="BP66" s="2" t="str">
        <f>IF(AH66="","",AH66*(Inflation!$B$2/BM66))</f>
        <v/>
      </c>
      <c r="BQ66" s="2" t="str">
        <f>IF(AM66="","",VLOOKUP(AM66,Inflation!$A$2:'Inflation'!$B$25,2))</f>
        <v/>
      </c>
      <c r="BR66" s="2" t="str">
        <f>IF(AJ66="","",AJ66*(Inflation!$B$2/BQ66))</f>
        <v/>
      </c>
      <c r="BS66" s="2" t="str">
        <f>IF(AK66="","",AK66*(Inflation!$B$2/BQ66))</f>
        <v/>
      </c>
      <c r="BT66" s="2" t="str">
        <f>IF(AL66="","",AL66*(Inflation!$B$2/BQ66))</f>
        <v/>
      </c>
    </row>
    <row r="67" spans="1:72" x14ac:dyDescent="0.2">
      <c r="A67" s="67" t="s">
        <v>234</v>
      </c>
      <c r="B67" s="67" t="s">
        <v>47</v>
      </c>
      <c r="C67" s="67" t="s">
        <v>54</v>
      </c>
      <c r="D67" s="67" t="s">
        <v>235</v>
      </c>
      <c r="E67" s="4"/>
      <c r="F67" s="72" t="s">
        <v>420</v>
      </c>
      <c r="G67" s="65" t="s">
        <v>544</v>
      </c>
      <c r="H67" s="67"/>
      <c r="I67" s="67"/>
      <c r="J67" s="67"/>
      <c r="K67" s="67"/>
      <c r="L67" s="67"/>
      <c r="M67" s="67"/>
      <c r="N67" s="67"/>
      <c r="O67" s="67"/>
      <c r="P67" s="84"/>
      <c r="Q67" s="73"/>
      <c r="R67" s="73"/>
      <c r="S67" s="82"/>
      <c r="T67" s="84"/>
      <c r="U67" s="84"/>
      <c r="V67" s="84"/>
      <c r="W67" s="82"/>
      <c r="X67" s="67"/>
      <c r="Y67" s="67"/>
      <c r="Z67" s="67"/>
      <c r="AA67" s="67"/>
      <c r="AB67" s="67"/>
      <c r="AC67" s="67"/>
      <c r="AD67" s="67"/>
      <c r="AE67" s="67"/>
      <c r="AF67" s="67"/>
      <c r="AG67" s="67"/>
      <c r="AH67" s="67"/>
      <c r="AI67" s="67"/>
      <c r="AJ67" s="67"/>
      <c r="AK67" s="67"/>
      <c r="AL67" s="67"/>
      <c r="AM67" s="67"/>
      <c r="AO67" s="2" t="str">
        <f>IF(K67="","",VLOOKUP(K67,Inflation!$A$2:'Inflation'!$B$25,2))</f>
        <v/>
      </c>
      <c r="AP67" s="2" t="str">
        <f>IF(H67="","",H67*(Inflation!$B$2/AO67))</f>
        <v/>
      </c>
      <c r="AQ67" s="2" t="str">
        <f>IF(I67="","",I67*(Inflation!$B$2/AO67))</f>
        <v/>
      </c>
      <c r="AR67" s="2" t="str">
        <f>IF(J67="","",J67*(Inflation!$B$2/AO67))</f>
        <v/>
      </c>
      <c r="AS67" s="2" t="str">
        <f>IF(O67="","",VLOOKUP(O67,Inflation!$A$2:'Inflation'!$B$25,2))</f>
        <v/>
      </c>
      <c r="AT67" s="2" t="str">
        <f>IF(L67="","",L67*(Inflation!$B$2/AS67))</f>
        <v/>
      </c>
      <c r="AU67" s="2" t="str">
        <f>IF(M67="","",M67*(Inflation!$B$2/AS67))</f>
        <v/>
      </c>
      <c r="AV67" s="2" t="str">
        <f>IF(N67="","",N67*(Inflation!$B$2/AS67))</f>
        <v/>
      </c>
      <c r="AW67" s="66" t="str">
        <f>IF(S67="","",VLOOKUP(S67,Inflation!$A$2:'Inflation'!$B$25,2))</f>
        <v/>
      </c>
      <c r="AX67" s="66" t="str">
        <f>IF(P67="","",P67*(Inflation!$B$2/AW67))</f>
        <v/>
      </c>
      <c r="AY67" s="66" t="str">
        <f>IF(Q67="","",Q67*(Inflation!$B$2/AW67))</f>
        <v/>
      </c>
      <c r="AZ67" s="66" t="str">
        <f>IF(R67="","",R67*(Inflation!$B$2/AW67))</f>
        <v/>
      </c>
      <c r="BA67" s="66" t="str">
        <f>IF(W67="","",VLOOKUP(W67,Inflation!$A$2:'Inflation'!$B$25,2))</f>
        <v/>
      </c>
      <c r="BB67" s="66" t="str">
        <f>IF(T67="","",T67*(Inflation!$B$2/BA67))</f>
        <v/>
      </c>
      <c r="BC67" s="2" t="str">
        <f>IF(U67="","",U67*(Inflation!$B$2/BA67))</f>
        <v/>
      </c>
      <c r="BD67" s="2" t="str">
        <f>IF(V67="","",V67*(Inflation!$B$2/BA67))</f>
        <v/>
      </c>
      <c r="BE67" s="2" t="str">
        <f>IF(AA67="","",VLOOKUP(AA67,Inflation!$A$2:'Inflation'!$B$25,2))</f>
        <v/>
      </c>
      <c r="BF67" s="2" t="str">
        <f>IF(X67="","",X67*(Inflation!$B$2/BE67))</f>
        <v/>
      </c>
      <c r="BG67" s="2" t="str">
        <f>IF(Y67="","",Y67*(Inflation!$B$2/BE67))</f>
        <v/>
      </c>
      <c r="BH67" s="2" t="str">
        <f>IF(Z67="","",Z67*(Inflation!$B$2/BE67))</f>
        <v/>
      </c>
      <c r="BI67" s="2" t="str">
        <f>IF(AE67="","",VLOOKUP(AE67,Inflation!$A$2:'Inflation'!$B$25,2))</f>
        <v/>
      </c>
      <c r="BJ67" s="2" t="str">
        <f>IF(AB67="","",AB67*(Inflation!$B$2/BI67))</f>
        <v/>
      </c>
      <c r="BK67" s="2" t="str">
        <f>IF(AC67="","",AC67*(Inflation!$B$2/BI67))</f>
        <v/>
      </c>
      <c r="BL67" s="2" t="str">
        <f>IF(AD67="","",AD67*(Inflation!$B$2/BI67))</f>
        <v/>
      </c>
      <c r="BM67" s="2" t="str">
        <f>IF(AI67="","",VLOOKUP(AI67,Inflation!$A$2:'Inflation'!$B$25,2))</f>
        <v/>
      </c>
      <c r="BN67" s="2" t="str">
        <f>IF(AF67="","",AF67*(Inflation!$B$2/BM67))</f>
        <v/>
      </c>
      <c r="BO67" s="2" t="str">
        <f>IF(AG67="","",AG67*(Inflation!$B$2/BM67))</f>
        <v/>
      </c>
      <c r="BP67" s="2" t="str">
        <f>IF(AH67="","",AH67*(Inflation!$B$2/BM67))</f>
        <v/>
      </c>
      <c r="BQ67" s="2" t="str">
        <f>IF(AM67="","",VLOOKUP(AM67,Inflation!$A$2:'Inflation'!$B$25,2))</f>
        <v/>
      </c>
      <c r="BR67" s="2" t="str">
        <f>IF(AJ67="","",AJ67*(Inflation!$B$2/BQ67))</f>
        <v/>
      </c>
      <c r="BS67" s="2" t="str">
        <f>IF(AK67="","",AK67*(Inflation!$B$2/BQ67))</f>
        <v/>
      </c>
      <c r="BT67" s="2" t="str">
        <f>IF(AL67="","",AL67*(Inflation!$B$2/BQ67))</f>
        <v/>
      </c>
    </row>
    <row r="68" spans="1:72" x14ac:dyDescent="0.2">
      <c r="A68" s="67" t="s">
        <v>311</v>
      </c>
      <c r="B68" s="67" t="s">
        <v>47</v>
      </c>
      <c r="C68" s="67" t="s">
        <v>54</v>
      </c>
      <c r="D68" s="67" t="s">
        <v>312</v>
      </c>
      <c r="E68" s="4"/>
      <c r="F68" s="40" t="s">
        <v>459</v>
      </c>
      <c r="G68" s="65" t="s">
        <v>545</v>
      </c>
      <c r="H68" s="73"/>
      <c r="I68" s="67"/>
      <c r="J68" s="67"/>
      <c r="K68" s="67"/>
      <c r="L68" s="73"/>
      <c r="M68" s="67"/>
      <c r="N68" s="67"/>
      <c r="O68" s="67"/>
      <c r="P68" s="84"/>
      <c r="Q68" s="73"/>
      <c r="R68" s="73"/>
      <c r="S68" s="82"/>
      <c r="T68" s="84"/>
      <c r="U68" s="84"/>
      <c r="V68" s="84"/>
      <c r="W68" s="82"/>
      <c r="X68" s="73"/>
      <c r="Y68" s="73"/>
      <c r="Z68" s="73"/>
      <c r="AA68" s="67"/>
      <c r="AB68" s="73"/>
      <c r="AC68" s="73"/>
      <c r="AD68" s="73"/>
      <c r="AE68" s="67"/>
      <c r="AF68" s="67"/>
      <c r="AG68" s="67"/>
      <c r="AH68" s="67"/>
      <c r="AI68" s="67"/>
      <c r="AJ68" s="67"/>
      <c r="AK68" s="67"/>
      <c r="AL68" s="67"/>
      <c r="AM68" s="67"/>
      <c r="AO68" s="2" t="str">
        <f>IF(K68="","",VLOOKUP(K68,Inflation!$A$2:'Inflation'!$B$25,2))</f>
        <v/>
      </c>
      <c r="AP68" s="2" t="str">
        <f>IF(H68="","",H68*(Inflation!$B$2/AO68))</f>
        <v/>
      </c>
      <c r="AQ68" s="2" t="str">
        <f>IF(I68="","",I68*(Inflation!$B$2/AO68))</f>
        <v/>
      </c>
      <c r="AR68" s="2" t="str">
        <f>IF(J68="","",J68*(Inflation!$B$2/AO68))</f>
        <v/>
      </c>
      <c r="AS68" s="2" t="str">
        <f>IF(O68="","",VLOOKUP(O68,Inflation!$A$2:'Inflation'!$B$25,2))</f>
        <v/>
      </c>
      <c r="AT68" s="2" t="str">
        <f>IF(L68="","",L68*(Inflation!$B$2/AS68))</f>
        <v/>
      </c>
      <c r="AU68" s="2" t="str">
        <f>IF(M68="","",M68*(Inflation!$B$2/AS68))</f>
        <v/>
      </c>
      <c r="AV68" s="2" t="str">
        <f>IF(N68="","",N68*(Inflation!$B$2/AS68))</f>
        <v/>
      </c>
      <c r="AW68" s="66" t="str">
        <f>IF(S68="","",VLOOKUP(S68,Inflation!$A$2:'Inflation'!$B$25,2))</f>
        <v/>
      </c>
      <c r="AX68" s="66" t="str">
        <f>IF(P68="","",P68*(Inflation!$B$2/AW68))</f>
        <v/>
      </c>
      <c r="AY68" s="66" t="str">
        <f>IF(Q68="","",Q68*(Inflation!$B$2/AW68))</f>
        <v/>
      </c>
      <c r="AZ68" s="66" t="str">
        <f>IF(R68="","",R68*(Inflation!$B$2/AW68))</f>
        <v/>
      </c>
      <c r="BA68" s="66" t="str">
        <f>IF(W68="","",VLOOKUP(W68,Inflation!$A$2:'Inflation'!$B$25,2))</f>
        <v/>
      </c>
      <c r="BB68" s="66" t="str">
        <f>IF(T68="","",T68*(Inflation!$B$2/BA68))</f>
        <v/>
      </c>
      <c r="BC68" s="2" t="str">
        <f>IF(U68="","",U68*(Inflation!$B$2/BA68))</f>
        <v/>
      </c>
      <c r="BD68" s="2" t="str">
        <f>IF(V68="","",V68*(Inflation!$B$2/BA68))</f>
        <v/>
      </c>
      <c r="BE68" s="2" t="str">
        <f>IF(AA68="","",VLOOKUP(AA68,Inflation!$A$2:'Inflation'!$B$25,2))</f>
        <v/>
      </c>
      <c r="BF68" s="2" t="str">
        <f>IF(X68="","",X68*(Inflation!$B$2/BE68))</f>
        <v/>
      </c>
      <c r="BG68" s="2" t="str">
        <f>IF(Y68="","",Y68*(Inflation!$B$2/BE68))</f>
        <v/>
      </c>
      <c r="BH68" s="2" t="str">
        <f>IF(Z68="","",Z68*(Inflation!$B$2/BE68))</f>
        <v/>
      </c>
      <c r="BI68" s="2" t="str">
        <f>IF(AE68="","",VLOOKUP(AE68,Inflation!$A$2:'Inflation'!$B$25,2))</f>
        <v/>
      </c>
      <c r="BJ68" s="2" t="str">
        <f>IF(AB68="","",AB68*(Inflation!$B$2/BI68))</f>
        <v/>
      </c>
      <c r="BK68" s="2" t="str">
        <f>IF(AC68="","",AC68*(Inflation!$B$2/BI68))</f>
        <v/>
      </c>
      <c r="BL68" s="2" t="str">
        <f>IF(AD68="","",AD68*(Inflation!$B$2/BI68))</f>
        <v/>
      </c>
      <c r="BM68" s="2" t="str">
        <f>IF(AI68="","",VLOOKUP(AI68,Inflation!$A$2:'Inflation'!$B$25,2))</f>
        <v/>
      </c>
      <c r="BN68" s="2" t="str">
        <f>IF(AF68="","",AF68*(Inflation!$B$2/BM68))</f>
        <v/>
      </c>
      <c r="BO68" s="2" t="str">
        <f>IF(AG68="","",AG68*(Inflation!$B$2/BM68))</f>
        <v/>
      </c>
      <c r="BP68" s="2" t="str">
        <f>IF(AH68="","",AH68*(Inflation!$B$2/BM68))</f>
        <v/>
      </c>
      <c r="BQ68" s="2" t="str">
        <f>IF(AM68="","",VLOOKUP(AM68,Inflation!$A$2:'Inflation'!$B$25,2))</f>
        <v/>
      </c>
      <c r="BR68" s="2" t="str">
        <f>IF(AJ68="","",AJ68*(Inflation!$B$2/BQ68))</f>
        <v/>
      </c>
      <c r="BS68" s="2" t="str">
        <f>IF(AK68="","",AK68*(Inflation!$B$2/BQ68))</f>
        <v/>
      </c>
      <c r="BT68" s="2" t="str">
        <f>IF(AL68="","",AL68*(Inflation!$B$2/BQ68))</f>
        <v/>
      </c>
    </row>
    <row r="69" spans="1:72" x14ac:dyDescent="0.2">
      <c r="A69" s="68" t="s">
        <v>303</v>
      </c>
      <c r="B69" s="68" t="s">
        <v>47</v>
      </c>
      <c r="C69" s="68" t="s">
        <v>54</v>
      </c>
      <c r="D69" s="68" t="s">
        <v>304</v>
      </c>
      <c r="E69" s="39"/>
      <c r="F69" s="72" t="s">
        <v>454</v>
      </c>
      <c r="G69" s="65" t="s">
        <v>546</v>
      </c>
      <c r="H69" s="68"/>
      <c r="I69" s="68"/>
      <c r="J69" s="68"/>
      <c r="K69" s="68"/>
      <c r="L69" s="68"/>
      <c r="M69" s="68"/>
      <c r="N69" s="68"/>
      <c r="O69" s="68"/>
      <c r="P69" s="85"/>
      <c r="Q69" s="68"/>
      <c r="R69" s="68"/>
      <c r="S69" s="80"/>
      <c r="T69" s="85"/>
      <c r="U69" s="80"/>
      <c r="V69" s="80"/>
      <c r="W69" s="80"/>
      <c r="X69" s="68"/>
      <c r="Y69" s="68"/>
      <c r="Z69" s="68"/>
      <c r="AA69" s="68"/>
      <c r="AB69" s="68"/>
      <c r="AC69" s="68"/>
      <c r="AD69" s="68"/>
      <c r="AE69" s="68"/>
      <c r="AF69" s="68"/>
      <c r="AG69" s="68"/>
      <c r="AH69" s="68"/>
      <c r="AI69" s="68"/>
      <c r="AJ69" s="68"/>
      <c r="AK69" s="68"/>
      <c r="AL69" s="68"/>
      <c r="AM69" s="68"/>
      <c r="AO69" s="2" t="str">
        <f>IF(K69="","",VLOOKUP(K69,Inflation!$A$2:'Inflation'!$B$25,2))</f>
        <v/>
      </c>
      <c r="AP69" s="2" t="str">
        <f>IF(H69="","",H69*(Inflation!$B$2/AO69))</f>
        <v/>
      </c>
      <c r="AQ69" s="2" t="str">
        <f>IF(I69="","",I69*(Inflation!$B$2/AO69))</f>
        <v/>
      </c>
      <c r="AR69" s="2" t="str">
        <f>IF(J69="","",J69*(Inflation!$B$2/AO69))</f>
        <v/>
      </c>
      <c r="AS69" s="2" t="str">
        <f>IF(O69="","",VLOOKUP(O69,Inflation!$A$2:'Inflation'!$B$25,2))</f>
        <v/>
      </c>
      <c r="AT69" s="2" t="str">
        <f>IF(L69="","",L69*(Inflation!$B$2/AS69))</f>
        <v/>
      </c>
      <c r="AU69" s="2" t="str">
        <f>IF(M69="","",M69*(Inflation!$B$2/AS69))</f>
        <v/>
      </c>
      <c r="AV69" s="2" t="str">
        <f>IF(N69="","",N69*(Inflation!$B$2/AS69))</f>
        <v/>
      </c>
      <c r="AW69" s="66" t="str">
        <f>IF(S69="","",VLOOKUP(S69,Inflation!$A$2:'Inflation'!$B$25,2))</f>
        <v/>
      </c>
      <c r="AX69" s="66" t="str">
        <f>IF(P69="","",P69*(Inflation!$B$2/AW69))</f>
        <v/>
      </c>
      <c r="AY69" s="66" t="str">
        <f>IF(Q69="","",Q69*(Inflation!$B$2/AW69))</f>
        <v/>
      </c>
      <c r="AZ69" s="66" t="str">
        <f>IF(R69="","",R69*(Inflation!$B$2/AW69))</f>
        <v/>
      </c>
      <c r="BA69" s="66" t="str">
        <f>IF(W69="","",VLOOKUP(W69,Inflation!$A$2:'Inflation'!$B$25,2))</f>
        <v/>
      </c>
      <c r="BB69" s="66" t="str">
        <f>IF(T69="","",T69*(Inflation!$B$2/BA69))</f>
        <v/>
      </c>
      <c r="BC69" s="2" t="str">
        <f>IF(U69="","",U69*(Inflation!$B$2/BA69))</f>
        <v/>
      </c>
      <c r="BD69" s="2" t="str">
        <f>IF(V69="","",V69*(Inflation!$B$2/BA69))</f>
        <v/>
      </c>
      <c r="BE69" s="2" t="str">
        <f>IF(AA69="","",VLOOKUP(AA69,Inflation!$A$2:'Inflation'!$B$25,2))</f>
        <v/>
      </c>
      <c r="BF69" s="2" t="str">
        <f>IF(X69="","",X69*(Inflation!$B$2/BE69))</f>
        <v/>
      </c>
      <c r="BG69" s="2" t="str">
        <f>IF(Y69="","",Y69*(Inflation!$B$2/BE69))</f>
        <v/>
      </c>
      <c r="BH69" s="2" t="str">
        <f>IF(Z69="","",Z69*(Inflation!$B$2/BE69))</f>
        <v/>
      </c>
      <c r="BI69" s="2" t="str">
        <f>IF(AE69="","",VLOOKUP(AE69,Inflation!$A$2:'Inflation'!$B$25,2))</f>
        <v/>
      </c>
      <c r="BJ69" s="2" t="str">
        <f>IF(AB69="","",AB69*(Inflation!$B$2/BI69))</f>
        <v/>
      </c>
      <c r="BK69" s="2" t="str">
        <f>IF(AC69="","",AC69*(Inflation!$B$2/BI69))</f>
        <v/>
      </c>
      <c r="BL69" s="2" t="str">
        <f>IF(AD69="","",AD69*(Inflation!$B$2/BI69))</f>
        <v/>
      </c>
      <c r="BM69" s="2" t="str">
        <f>IF(AI69="","",VLOOKUP(AI69,Inflation!$A$2:'Inflation'!$B$25,2))</f>
        <v/>
      </c>
      <c r="BN69" s="2" t="str">
        <f>IF(AF69="","",AF69*(Inflation!$B$2/BM69))</f>
        <v/>
      </c>
      <c r="BO69" s="2" t="str">
        <f>IF(AG69="","",AG69*(Inflation!$B$2/BM69))</f>
        <v/>
      </c>
      <c r="BP69" s="2" t="str">
        <f>IF(AH69="","",AH69*(Inflation!$B$2/BM69))</f>
        <v/>
      </c>
      <c r="BQ69" s="2" t="str">
        <f>IF(AM69="","",VLOOKUP(AM69,Inflation!$A$2:'Inflation'!$B$25,2))</f>
        <v/>
      </c>
      <c r="BR69" s="2" t="str">
        <f>IF(AJ69="","",AJ69*(Inflation!$B$2/BQ69))</f>
        <v/>
      </c>
      <c r="BS69" s="2" t="str">
        <f>IF(AK69="","",AK69*(Inflation!$B$2/BQ69))</f>
        <v/>
      </c>
      <c r="BT69" s="2" t="str">
        <f>IF(AL69="","",AL69*(Inflation!$B$2/BQ69))</f>
        <v/>
      </c>
    </row>
    <row r="70" spans="1:72" ht="33.75" x14ac:dyDescent="0.2">
      <c r="A70" s="67" t="s">
        <v>315</v>
      </c>
      <c r="B70" s="67" t="s">
        <v>47</v>
      </c>
      <c r="C70" s="67" t="s">
        <v>54</v>
      </c>
      <c r="D70" s="67" t="s">
        <v>316</v>
      </c>
      <c r="E70" s="4"/>
      <c r="F70" s="40" t="s">
        <v>462</v>
      </c>
      <c r="G70" s="64" t="s">
        <v>547</v>
      </c>
      <c r="H70" s="67"/>
      <c r="I70" s="67"/>
      <c r="J70" s="67"/>
      <c r="K70" s="67"/>
      <c r="L70" s="67"/>
      <c r="M70" s="67"/>
      <c r="N70" s="67"/>
      <c r="O70" s="67"/>
      <c r="P70" s="82"/>
      <c r="Q70" s="67"/>
      <c r="R70" s="67"/>
      <c r="S70" s="82"/>
      <c r="T70" s="82"/>
      <c r="U70" s="82"/>
      <c r="V70" s="82"/>
      <c r="W70" s="82"/>
      <c r="X70" s="67"/>
      <c r="Y70" s="67"/>
      <c r="Z70" s="67"/>
      <c r="AA70" s="67"/>
      <c r="AB70" s="67"/>
      <c r="AC70" s="67"/>
      <c r="AD70" s="67"/>
      <c r="AE70" s="67"/>
      <c r="AF70" s="67"/>
      <c r="AG70" s="67"/>
      <c r="AH70" s="67"/>
      <c r="AI70" s="67"/>
      <c r="AJ70" s="67"/>
      <c r="AK70" s="67"/>
      <c r="AL70" s="67"/>
      <c r="AM70" s="67"/>
      <c r="AO70" s="2" t="str">
        <f>IF(K70="","",VLOOKUP(K70,Inflation!$A$2:'Inflation'!$B$25,2))</f>
        <v/>
      </c>
      <c r="AP70" s="2" t="str">
        <f>IF(H70="","",H70*(Inflation!$B$2/AO70))</f>
        <v/>
      </c>
      <c r="AQ70" s="2" t="str">
        <f>IF(I70="","",I70*(Inflation!$B$2/AO70))</f>
        <v/>
      </c>
      <c r="AR70" s="2" t="str">
        <f>IF(J70="","",J70*(Inflation!$B$2/AO70))</f>
        <v/>
      </c>
      <c r="AS70" s="2" t="str">
        <f>IF(O70="","",VLOOKUP(O70,Inflation!$A$2:'Inflation'!$B$25,2))</f>
        <v/>
      </c>
      <c r="AT70" s="2" t="str">
        <f>IF(L70="","",L70*(Inflation!$B$2/AS70))</f>
        <v/>
      </c>
      <c r="AU70" s="2" t="str">
        <f>IF(M70="","",M70*(Inflation!$B$2/AS70))</f>
        <v/>
      </c>
      <c r="AV70" s="2" t="str">
        <f>IF(N70="","",N70*(Inflation!$B$2/AS70))</f>
        <v/>
      </c>
      <c r="AW70" s="66" t="str">
        <f>IF(S70="","",VLOOKUP(S70,Inflation!$A$2:'Inflation'!$B$25,2))</f>
        <v/>
      </c>
      <c r="AX70" s="66" t="str">
        <f>IF(P70="","",P70*(Inflation!$B$2/AW70))</f>
        <v/>
      </c>
      <c r="AY70" s="66" t="str">
        <f>IF(Q70="","",Q70*(Inflation!$B$2/AW70))</f>
        <v/>
      </c>
      <c r="AZ70" s="66" t="str">
        <f>IF(R70="","",R70*(Inflation!$B$2/AW70))</f>
        <v/>
      </c>
      <c r="BA70" s="66" t="str">
        <f>IF(W70="","",VLOOKUP(W70,Inflation!$A$2:'Inflation'!$B$25,2))</f>
        <v/>
      </c>
      <c r="BB70" s="66" t="str">
        <f>IF(T70="","",T70*(Inflation!$B$2/BA70))</f>
        <v/>
      </c>
      <c r="BC70" s="2" t="str">
        <f>IF(U70="","",U70*(Inflation!$B$2/BA70))</f>
        <v/>
      </c>
      <c r="BD70" s="2" t="str">
        <f>IF(V70="","",V70*(Inflation!$B$2/BA70))</f>
        <v/>
      </c>
      <c r="BE70" s="2" t="str">
        <f>IF(AA70="","",VLOOKUP(AA70,Inflation!$A$2:'Inflation'!$B$25,2))</f>
        <v/>
      </c>
      <c r="BF70" s="2" t="str">
        <f>IF(X70="","",X70*(Inflation!$B$2/BE70))</f>
        <v/>
      </c>
      <c r="BG70" s="2" t="str">
        <f>IF(Y70="","",Y70*(Inflation!$B$2/BE70))</f>
        <v/>
      </c>
      <c r="BH70" s="2" t="str">
        <f>IF(Z70="","",Z70*(Inflation!$B$2/BE70))</f>
        <v/>
      </c>
      <c r="BI70" s="2" t="str">
        <f>IF(AE70="","",VLOOKUP(AE70,Inflation!$A$2:'Inflation'!$B$25,2))</f>
        <v/>
      </c>
      <c r="BJ70" s="2" t="str">
        <f>IF(AB70="","",AB70*(Inflation!$B$2/BI70))</f>
        <v/>
      </c>
      <c r="BK70" s="2" t="str">
        <f>IF(AC70="","",AC70*(Inflation!$B$2/BI70))</f>
        <v/>
      </c>
      <c r="BL70" s="2" t="str">
        <f>IF(AD70="","",AD70*(Inflation!$B$2/BI70))</f>
        <v/>
      </c>
      <c r="BM70" s="2" t="str">
        <f>IF(AI70="","",VLOOKUP(AI70,Inflation!$A$2:'Inflation'!$B$25,2))</f>
        <v/>
      </c>
      <c r="BN70" s="2" t="str">
        <f>IF(AF70="","",AF70*(Inflation!$B$2/BM70))</f>
        <v/>
      </c>
      <c r="BO70" s="2" t="str">
        <f>IF(AG70="","",AG70*(Inflation!$B$2/BM70))</f>
        <v/>
      </c>
      <c r="BP70" s="2" t="str">
        <f>IF(AH70="","",AH70*(Inflation!$B$2/BM70))</f>
        <v/>
      </c>
      <c r="BQ70" s="2" t="str">
        <f>IF(AM70="","",VLOOKUP(AM70,Inflation!$A$2:'Inflation'!$B$25,2))</f>
        <v/>
      </c>
      <c r="BR70" s="2" t="str">
        <f>IF(AJ70="","",AJ70*(Inflation!$B$2/BQ70))</f>
        <v/>
      </c>
      <c r="BS70" s="2" t="str">
        <f>IF(AK70="","",AK70*(Inflation!$B$2/BQ70))</f>
        <v/>
      </c>
      <c r="BT70" s="2" t="str">
        <f>IF(AL70="","",AL70*(Inflation!$B$2/BQ70))</f>
        <v/>
      </c>
    </row>
    <row r="71" spans="1:72" x14ac:dyDescent="0.2">
      <c r="A71" s="68" t="s">
        <v>252</v>
      </c>
      <c r="B71" s="68" t="s">
        <v>36</v>
      </c>
      <c r="C71" s="68" t="s">
        <v>19</v>
      </c>
      <c r="D71" s="68" t="s">
        <v>253</v>
      </c>
      <c r="E71" s="39"/>
      <c r="F71" s="40" t="s">
        <v>430</v>
      </c>
      <c r="G71" s="65" t="s">
        <v>548</v>
      </c>
      <c r="H71" s="68"/>
      <c r="I71" s="68"/>
      <c r="J71" s="68"/>
      <c r="K71" s="68"/>
      <c r="L71" s="68"/>
      <c r="M71" s="68"/>
      <c r="N71" s="68"/>
      <c r="O71" s="68"/>
      <c r="P71" s="80"/>
      <c r="Q71" s="68"/>
      <c r="R71" s="68"/>
      <c r="S71" s="80"/>
      <c r="T71" s="80"/>
      <c r="U71" s="80"/>
      <c r="V71" s="80"/>
      <c r="W71" s="80"/>
      <c r="X71" s="68"/>
      <c r="Y71" s="68"/>
      <c r="Z71" s="68"/>
      <c r="AA71" s="68"/>
      <c r="AB71" s="68"/>
      <c r="AC71" s="68"/>
      <c r="AD71" s="68"/>
      <c r="AE71" s="68"/>
      <c r="AF71" s="68"/>
      <c r="AG71" s="68"/>
      <c r="AH71" s="68"/>
      <c r="AI71" s="68"/>
      <c r="AJ71" s="68"/>
      <c r="AK71" s="68"/>
      <c r="AL71" s="68"/>
      <c r="AM71" s="68"/>
      <c r="AO71" s="2" t="str">
        <f>IF(K71="","",VLOOKUP(K71,Inflation!$A$2:'Inflation'!$B$25,2))</f>
        <v/>
      </c>
      <c r="AP71" s="2" t="str">
        <f>IF(H71="","",H71*(Inflation!$B$2/AO71))</f>
        <v/>
      </c>
      <c r="AQ71" s="2" t="str">
        <f>IF(I71="","",I71*(Inflation!$B$2/AO71))</f>
        <v/>
      </c>
      <c r="AR71" s="2" t="str">
        <f>IF(J71="","",J71*(Inflation!$B$2/AO71))</f>
        <v/>
      </c>
      <c r="AS71" s="2" t="str">
        <f>IF(O71="","",VLOOKUP(O71,Inflation!$A$2:'Inflation'!$B$25,2))</f>
        <v/>
      </c>
      <c r="AT71" s="2" t="str">
        <f>IF(L71="","",L71*(Inflation!$B$2/AS71))</f>
        <v/>
      </c>
      <c r="AU71" s="2" t="str">
        <f>IF(M71="","",M71*(Inflation!$B$2/AS71))</f>
        <v/>
      </c>
      <c r="AV71" s="2" t="str">
        <f>IF(N71="","",N71*(Inflation!$B$2/AS71))</f>
        <v/>
      </c>
      <c r="AW71" s="66" t="str">
        <f>IF(S71="","",VLOOKUP(S71,Inflation!$A$2:'Inflation'!$B$25,2))</f>
        <v/>
      </c>
      <c r="AX71" s="66" t="str">
        <f>IF(P71="","",P71*(Inflation!$B$2/AW71))</f>
        <v/>
      </c>
      <c r="AY71" s="66" t="str">
        <f>IF(Q71="","",Q71*(Inflation!$B$2/AW71))</f>
        <v/>
      </c>
      <c r="AZ71" s="66" t="str">
        <f>IF(R71="","",R71*(Inflation!$B$2/AW71))</f>
        <v/>
      </c>
      <c r="BA71" s="66" t="str">
        <f>IF(W71="","",VLOOKUP(W71,Inflation!$A$2:'Inflation'!$B$25,2))</f>
        <v/>
      </c>
      <c r="BB71" s="66" t="str">
        <f>IF(T71="","",T71*(Inflation!$B$2/BA71))</f>
        <v/>
      </c>
      <c r="BC71" s="2" t="str">
        <f>IF(U71="","",U71*(Inflation!$B$2/BA71))</f>
        <v/>
      </c>
      <c r="BD71" s="2" t="str">
        <f>IF(V71="","",V71*(Inflation!$B$2/BA71))</f>
        <v/>
      </c>
      <c r="BE71" s="2" t="str">
        <f>IF(AA71="","",VLOOKUP(AA71,Inflation!$A$2:'Inflation'!$B$25,2))</f>
        <v/>
      </c>
      <c r="BF71" s="2" t="str">
        <f>IF(X71="","",X71*(Inflation!$B$2/BE71))</f>
        <v/>
      </c>
      <c r="BG71" s="2" t="str">
        <f>IF(Y71="","",Y71*(Inflation!$B$2/BE71))</f>
        <v/>
      </c>
      <c r="BH71" s="2" t="str">
        <f>IF(Z71="","",Z71*(Inflation!$B$2/BE71))</f>
        <v/>
      </c>
      <c r="BI71" s="2" t="str">
        <f>IF(AE71="","",VLOOKUP(AE71,Inflation!$A$2:'Inflation'!$B$25,2))</f>
        <v/>
      </c>
      <c r="BJ71" s="2" t="str">
        <f>IF(AB71="","",AB71*(Inflation!$B$2/BI71))</f>
        <v/>
      </c>
      <c r="BK71" s="2" t="str">
        <f>IF(AC71="","",AC71*(Inflation!$B$2/BI71))</f>
        <v/>
      </c>
      <c r="BL71" s="2" t="str">
        <f>IF(AD71="","",AD71*(Inflation!$B$2/BI71))</f>
        <v/>
      </c>
      <c r="BM71" s="2" t="str">
        <f>IF(AI71="","",VLOOKUP(AI71,Inflation!$A$2:'Inflation'!$B$25,2))</f>
        <v/>
      </c>
      <c r="BN71" s="2" t="str">
        <f>IF(AF71="","",AF71*(Inflation!$B$2/BM71))</f>
        <v/>
      </c>
      <c r="BO71" s="2" t="str">
        <f>IF(AG71="","",AG71*(Inflation!$B$2/BM71))</f>
        <v/>
      </c>
      <c r="BP71" s="2" t="str">
        <f>IF(AH71="","",AH71*(Inflation!$B$2/BM71))</f>
        <v/>
      </c>
      <c r="BQ71" s="2" t="str">
        <f>IF(AM71="","",VLOOKUP(AM71,Inflation!$A$2:'Inflation'!$B$25,2))</f>
        <v/>
      </c>
      <c r="BR71" s="2" t="str">
        <f>IF(AJ71="","",AJ71*(Inflation!$B$2/BQ71))</f>
        <v/>
      </c>
      <c r="BS71" s="2" t="str">
        <f>IF(AK71="","",AK71*(Inflation!$B$2/BQ71))</f>
        <v/>
      </c>
      <c r="BT71" s="2" t="str">
        <f>IF(AL71="","",AL71*(Inflation!$B$2/BQ71))</f>
        <v/>
      </c>
    </row>
    <row r="72" spans="1:72" x14ac:dyDescent="0.2">
      <c r="A72" s="68" t="s">
        <v>326</v>
      </c>
      <c r="B72" s="68" t="s">
        <v>36</v>
      </c>
      <c r="C72" s="68" t="s">
        <v>327</v>
      </c>
      <c r="D72" s="68" t="s">
        <v>328</v>
      </c>
      <c r="E72" s="39"/>
      <c r="F72" s="40" t="s">
        <v>468</v>
      </c>
      <c r="G72" s="65" t="s">
        <v>549</v>
      </c>
      <c r="H72" s="68"/>
      <c r="I72" s="68"/>
      <c r="J72" s="68"/>
      <c r="K72" s="68"/>
      <c r="L72" s="68"/>
      <c r="M72" s="68"/>
      <c r="N72" s="68"/>
      <c r="O72" s="68"/>
      <c r="P72" s="80">
        <v>11</v>
      </c>
      <c r="Q72" s="68"/>
      <c r="R72" s="68"/>
      <c r="S72" s="81">
        <v>2019</v>
      </c>
      <c r="T72" s="80">
        <v>11</v>
      </c>
      <c r="U72" s="80"/>
      <c r="V72" s="80"/>
      <c r="W72" s="81">
        <v>2019</v>
      </c>
      <c r="X72" s="68"/>
      <c r="Y72" s="68"/>
      <c r="Z72" s="68"/>
      <c r="AA72" s="68"/>
      <c r="AB72" s="68"/>
      <c r="AC72" s="68"/>
      <c r="AD72" s="68"/>
      <c r="AE72" s="68"/>
      <c r="AF72" s="68"/>
      <c r="AG72" s="68"/>
      <c r="AH72" s="68"/>
      <c r="AI72" s="68"/>
      <c r="AJ72" s="68"/>
      <c r="AK72" s="68"/>
      <c r="AL72" s="68"/>
      <c r="AM72" s="68"/>
      <c r="AO72" s="2" t="str">
        <f>IF(K72="","",VLOOKUP(K72,Inflation!$A$2:'Inflation'!$B$25,2))</f>
        <v/>
      </c>
      <c r="AP72" s="2" t="str">
        <f>IF(H72="","",H72*(Inflation!$B$2/AO72))</f>
        <v/>
      </c>
      <c r="AQ72" s="2" t="str">
        <f>IF(I72="","",I72*(Inflation!$B$2/AO72))</f>
        <v/>
      </c>
      <c r="AR72" s="2" t="str">
        <f>IF(J72="","",J72*(Inflation!$B$2/AO72))</f>
        <v/>
      </c>
      <c r="AS72" s="2" t="str">
        <f>IF(O72="","",VLOOKUP(O72,Inflation!$A$2:'Inflation'!$B$25,2))</f>
        <v/>
      </c>
      <c r="AT72" s="2" t="str">
        <f>IF(L72="","",L72*(Inflation!$B$2/AS72))</f>
        <v/>
      </c>
      <c r="AU72" s="2" t="str">
        <f>IF(M72="","",M72*(Inflation!$B$2/AS72))</f>
        <v/>
      </c>
      <c r="AV72" s="2" t="str">
        <f>IF(N72="","",N72*(Inflation!$B$2/AS72))</f>
        <v/>
      </c>
      <c r="AW72" s="66">
        <f>IF(S72="","",VLOOKUP(S72,Inflation!$A$2:'Inflation'!$B$25,2))</f>
        <v>112.318</v>
      </c>
      <c r="AX72" s="66">
        <f>IF(P72="","",P72*(Inflation!$B$2/AW72))</f>
        <v>7.8136451859897793</v>
      </c>
      <c r="AY72" s="66" t="str">
        <f>IF(Q72="","",Q72*(Inflation!$B$2/AW72))</f>
        <v/>
      </c>
      <c r="AZ72" s="66" t="str">
        <f>IF(R72="","",R72*(Inflation!$B$2/AW72))</f>
        <v/>
      </c>
      <c r="BA72" s="66">
        <f>IF(W72="","",VLOOKUP(W72,Inflation!$A$2:'Inflation'!$B$25,2))</f>
        <v>112.318</v>
      </c>
      <c r="BB72" s="66">
        <f>IF(T72="","",T72*(Inflation!$B$2/BA72))</f>
        <v>7.8136451859897793</v>
      </c>
      <c r="BC72" s="2" t="str">
        <f>IF(U72="","",U72*(Inflation!$B$2/BA72))</f>
        <v/>
      </c>
      <c r="BD72" s="2" t="str">
        <f>IF(V72="","",V72*(Inflation!$B$2/BA72))</f>
        <v/>
      </c>
      <c r="BE72" s="2" t="str">
        <f>IF(AA72="","",VLOOKUP(AA72,Inflation!$A$2:'Inflation'!$B$25,2))</f>
        <v/>
      </c>
      <c r="BF72" s="2" t="str">
        <f>IF(X72="","",X72*(Inflation!$B$2/BE72))</f>
        <v/>
      </c>
      <c r="BG72" s="2" t="str">
        <f>IF(Y72="","",Y72*(Inflation!$B$2/BE72))</f>
        <v/>
      </c>
      <c r="BH72" s="2" t="str">
        <f>IF(Z72="","",Z72*(Inflation!$B$2/BE72))</f>
        <v/>
      </c>
      <c r="BI72" s="2" t="str">
        <f>IF(AE72="","",VLOOKUP(AE72,Inflation!$A$2:'Inflation'!$B$25,2))</f>
        <v/>
      </c>
      <c r="BJ72" s="2" t="str">
        <f>IF(AB72="","",AB72*(Inflation!$B$2/BI72))</f>
        <v/>
      </c>
      <c r="BK72" s="2" t="str">
        <f>IF(AC72="","",AC72*(Inflation!$B$2/BI72))</f>
        <v/>
      </c>
      <c r="BL72" s="2" t="str">
        <f>IF(AD72="","",AD72*(Inflation!$B$2/BI72))</f>
        <v/>
      </c>
      <c r="BM72" s="2" t="str">
        <f>IF(AI72="","",VLOOKUP(AI72,Inflation!$A$2:'Inflation'!$B$25,2))</f>
        <v/>
      </c>
      <c r="BN72" s="2" t="str">
        <f>IF(AF72="","",AF72*(Inflation!$B$2/BM72))</f>
        <v/>
      </c>
      <c r="BO72" s="2" t="str">
        <f>IF(AG72="","",AG72*(Inflation!$B$2/BM72))</f>
        <v/>
      </c>
      <c r="BP72" s="2" t="str">
        <f>IF(AH72="","",AH72*(Inflation!$B$2/BM72))</f>
        <v/>
      </c>
      <c r="BQ72" s="2" t="str">
        <f>IF(AM72="","",VLOOKUP(AM72,Inflation!$A$2:'Inflation'!$B$25,2))</f>
        <v/>
      </c>
      <c r="BR72" s="2" t="str">
        <f>IF(AJ72="","",AJ72*(Inflation!$B$2/BQ72))</f>
        <v/>
      </c>
      <c r="BS72" s="2" t="str">
        <f>IF(AK72="","",AK72*(Inflation!$B$2/BQ72))</f>
        <v/>
      </c>
      <c r="BT72" s="2" t="str">
        <f>IF(AL72="","",AL72*(Inflation!$B$2/BQ72))</f>
        <v/>
      </c>
    </row>
    <row r="73" spans="1:72" x14ac:dyDescent="0.2">
      <c r="A73" s="68" t="s">
        <v>172</v>
      </c>
      <c r="B73" s="68" t="s">
        <v>36</v>
      </c>
      <c r="C73" s="68" t="s">
        <v>170</v>
      </c>
      <c r="D73" s="68" t="s">
        <v>329</v>
      </c>
      <c r="E73" s="39" t="s">
        <v>394</v>
      </c>
      <c r="F73" s="40" t="s">
        <v>469</v>
      </c>
      <c r="G73" s="65" t="s">
        <v>550</v>
      </c>
      <c r="H73" s="68"/>
      <c r="I73" s="68"/>
      <c r="J73" s="68"/>
      <c r="K73" s="68"/>
      <c r="L73" s="68"/>
      <c r="M73" s="68"/>
      <c r="N73" s="68"/>
      <c r="O73" s="68"/>
      <c r="P73" s="80"/>
      <c r="Q73" s="68"/>
      <c r="R73" s="68"/>
      <c r="S73" s="80"/>
      <c r="T73" s="80"/>
      <c r="U73" s="80"/>
      <c r="V73" s="80"/>
      <c r="W73" s="80"/>
      <c r="X73" s="68"/>
      <c r="Y73" s="68"/>
      <c r="Z73" s="68"/>
      <c r="AA73" s="68"/>
      <c r="AB73" s="68"/>
      <c r="AC73" s="68"/>
      <c r="AD73" s="68"/>
      <c r="AE73" s="68"/>
      <c r="AF73" s="68"/>
      <c r="AG73" s="68"/>
      <c r="AH73" s="68"/>
      <c r="AI73" s="68"/>
      <c r="AJ73" s="68"/>
      <c r="AK73" s="68"/>
      <c r="AL73" s="68"/>
      <c r="AM73" s="68"/>
      <c r="AO73" s="2" t="str">
        <f>IF(K73="","",VLOOKUP(K73,Inflation!$A$2:'Inflation'!$B$25,2))</f>
        <v/>
      </c>
      <c r="AP73" s="2" t="str">
        <f>IF(H73="","",H73*(Inflation!$B$2/AO73))</f>
        <v/>
      </c>
      <c r="AQ73" s="2" t="str">
        <f>IF(I73="","",I73*(Inflation!$B$2/AO73))</f>
        <v/>
      </c>
      <c r="AR73" s="2" t="str">
        <f>IF(J73="","",J73*(Inflation!$B$2/AO73))</f>
        <v/>
      </c>
      <c r="AS73" s="2" t="str">
        <f>IF(O73="","",VLOOKUP(O73,Inflation!$A$2:'Inflation'!$B$25,2))</f>
        <v/>
      </c>
      <c r="AT73" s="2" t="str">
        <f>IF(L73="","",L73*(Inflation!$B$2/AS73))</f>
        <v/>
      </c>
      <c r="AU73" s="2" t="str">
        <f>IF(M73="","",M73*(Inflation!$B$2/AS73))</f>
        <v/>
      </c>
      <c r="AV73" s="2" t="str">
        <f>IF(N73="","",N73*(Inflation!$B$2/AS73))</f>
        <v/>
      </c>
      <c r="AW73" s="66" t="str">
        <f>IF(S73="","",VLOOKUP(S73,Inflation!$A$2:'Inflation'!$B$25,2))</f>
        <v/>
      </c>
      <c r="AX73" s="66" t="str">
        <f>IF(P73="","",P73*(Inflation!$B$2/AW73))</f>
        <v/>
      </c>
      <c r="AY73" s="66" t="str">
        <f>IF(Q73="","",Q73*(Inflation!$B$2/AW73))</f>
        <v/>
      </c>
      <c r="AZ73" s="66" t="str">
        <f>IF(R73="","",R73*(Inflation!$B$2/AW73))</f>
        <v/>
      </c>
      <c r="BA73" s="66" t="str">
        <f>IF(W73="","",VLOOKUP(W73,Inflation!$A$2:'Inflation'!$B$25,2))</f>
        <v/>
      </c>
      <c r="BB73" s="66" t="str">
        <f>IF(T73="","",T73*(Inflation!$B$2/BA73))</f>
        <v/>
      </c>
      <c r="BC73" s="2" t="str">
        <f>IF(U73="","",U73*(Inflation!$B$2/BA73))</f>
        <v/>
      </c>
      <c r="BD73" s="2" t="str">
        <f>IF(V73="","",V73*(Inflation!$B$2/BA73))</f>
        <v/>
      </c>
      <c r="BE73" s="2" t="str">
        <f>IF(AA73="","",VLOOKUP(AA73,Inflation!$A$2:'Inflation'!$B$25,2))</f>
        <v/>
      </c>
      <c r="BF73" s="2" t="str">
        <f>IF(X73="","",X73*(Inflation!$B$2/BE73))</f>
        <v/>
      </c>
      <c r="BG73" s="2" t="str">
        <f>IF(Y73="","",Y73*(Inflation!$B$2/BE73))</f>
        <v/>
      </c>
      <c r="BH73" s="2" t="str">
        <f>IF(Z73="","",Z73*(Inflation!$B$2/BE73))</f>
        <v/>
      </c>
      <c r="BI73" s="2" t="str">
        <f>IF(AE73="","",VLOOKUP(AE73,Inflation!$A$2:'Inflation'!$B$25,2))</f>
        <v/>
      </c>
      <c r="BJ73" s="2" t="str">
        <f>IF(AB73="","",AB73*(Inflation!$B$2/BI73))</f>
        <v/>
      </c>
      <c r="BK73" s="2" t="str">
        <f>IF(AC73="","",AC73*(Inflation!$B$2/BI73))</f>
        <v/>
      </c>
      <c r="BL73" s="2" t="str">
        <f>IF(AD73="","",AD73*(Inflation!$B$2/BI73))</f>
        <v/>
      </c>
      <c r="BM73" s="2" t="str">
        <f>IF(AI73="","",VLOOKUP(AI73,Inflation!$A$2:'Inflation'!$B$25,2))</f>
        <v/>
      </c>
      <c r="BN73" s="2" t="str">
        <f>IF(AF73="","",AF73*(Inflation!$B$2/BM73))</f>
        <v/>
      </c>
      <c r="BO73" s="2" t="str">
        <f>IF(AG73="","",AG73*(Inflation!$B$2/BM73))</f>
        <v/>
      </c>
      <c r="BP73" s="2" t="str">
        <f>IF(AH73="","",AH73*(Inflation!$B$2/BM73))</f>
        <v/>
      </c>
      <c r="BQ73" s="2" t="str">
        <f>IF(AM73="","",VLOOKUP(AM73,Inflation!$A$2:'Inflation'!$B$25,2))</f>
        <v/>
      </c>
      <c r="BR73" s="2" t="str">
        <f>IF(AJ73="","",AJ73*(Inflation!$B$2/BQ73))</f>
        <v/>
      </c>
      <c r="BS73" s="2" t="str">
        <f>IF(AK73="","",AK73*(Inflation!$B$2/BQ73))</f>
        <v/>
      </c>
      <c r="BT73" s="2" t="str">
        <f>IF(AL73="","",AL73*(Inflation!$B$2/BQ73))</f>
        <v/>
      </c>
    </row>
    <row r="74" spans="1:72" ht="22.5" x14ac:dyDescent="0.2">
      <c r="A74" s="68" t="s">
        <v>169</v>
      </c>
      <c r="B74" s="68" t="s">
        <v>36</v>
      </c>
      <c r="C74" s="68" t="s">
        <v>170</v>
      </c>
      <c r="D74" s="68" t="s">
        <v>171</v>
      </c>
      <c r="E74" s="39" t="s">
        <v>392</v>
      </c>
      <c r="F74" s="72" t="s">
        <v>464</v>
      </c>
      <c r="G74" s="64" t="s">
        <v>551</v>
      </c>
      <c r="H74" s="68"/>
      <c r="I74" s="68"/>
      <c r="J74" s="68"/>
      <c r="K74" s="68"/>
      <c r="L74" s="68"/>
      <c r="M74" s="68"/>
      <c r="N74" s="68"/>
      <c r="O74" s="68"/>
      <c r="P74" s="80"/>
      <c r="Q74" s="68"/>
      <c r="R74" s="68"/>
      <c r="S74" s="80"/>
      <c r="T74" s="80"/>
      <c r="U74" s="80"/>
      <c r="V74" s="80"/>
      <c r="W74" s="80"/>
      <c r="X74" s="68"/>
      <c r="Y74" s="68"/>
      <c r="Z74" s="68"/>
      <c r="AA74" s="68"/>
      <c r="AB74" s="68"/>
      <c r="AC74" s="68"/>
      <c r="AD74" s="68"/>
      <c r="AE74" s="68"/>
      <c r="AF74" s="68"/>
      <c r="AG74" s="68"/>
      <c r="AH74" s="68"/>
      <c r="AI74" s="68"/>
      <c r="AJ74" s="68"/>
      <c r="AK74" s="68"/>
      <c r="AL74" s="68"/>
      <c r="AM74" s="68"/>
      <c r="AO74" s="2" t="str">
        <f>IF(K74="","",VLOOKUP(K74,Inflation!$A$2:'Inflation'!$B$25,2))</f>
        <v/>
      </c>
      <c r="AP74" s="2" t="str">
        <f>IF(H74="","",H74*(Inflation!$B$2/AO74))</f>
        <v/>
      </c>
      <c r="AQ74" s="2" t="str">
        <f>IF(I74="","",I74*(Inflation!$B$2/AO74))</f>
        <v/>
      </c>
      <c r="AR74" s="2" t="str">
        <f>IF(J74="","",J74*(Inflation!$B$2/AO74))</f>
        <v/>
      </c>
      <c r="AS74" s="2" t="str">
        <f>IF(O74="","",VLOOKUP(O74,Inflation!$A$2:'Inflation'!$B$25,2))</f>
        <v/>
      </c>
      <c r="AT74" s="2" t="str">
        <f>IF(L74="","",L74*(Inflation!$B$2/AS74))</f>
        <v/>
      </c>
      <c r="AU74" s="2" t="str">
        <f>IF(M74="","",M74*(Inflation!$B$2/AS74))</f>
        <v/>
      </c>
      <c r="AV74" s="2" t="str">
        <f>IF(N74="","",N74*(Inflation!$B$2/AS74))</f>
        <v/>
      </c>
      <c r="AW74" s="66" t="str">
        <f>IF(S74="","",VLOOKUP(S74,Inflation!$A$2:'Inflation'!$B$25,2))</f>
        <v/>
      </c>
      <c r="AX74" s="66" t="str">
        <f>IF(P74="","",P74*(Inflation!$B$2/AW74))</f>
        <v/>
      </c>
      <c r="AY74" s="66" t="str">
        <f>IF(Q74="","",Q74*(Inflation!$B$2/AW74))</f>
        <v/>
      </c>
      <c r="AZ74" s="66" t="str">
        <f>IF(R74="","",R74*(Inflation!$B$2/AW74))</f>
        <v/>
      </c>
      <c r="BA74" s="66" t="str">
        <f>IF(W74="","",VLOOKUP(W74,Inflation!$A$2:'Inflation'!$B$25,2))</f>
        <v/>
      </c>
      <c r="BB74" s="66" t="str">
        <f>IF(T74="","",T74*(Inflation!$B$2/BA74))</f>
        <v/>
      </c>
      <c r="BC74" s="2" t="str">
        <f>IF(U74="","",U74*(Inflation!$B$2/BA74))</f>
        <v/>
      </c>
      <c r="BD74" s="2" t="str">
        <f>IF(V74="","",V74*(Inflation!$B$2/BA74))</f>
        <v/>
      </c>
      <c r="BE74" s="2" t="str">
        <f>IF(AA74="","",VLOOKUP(AA74,Inflation!$A$2:'Inflation'!$B$25,2))</f>
        <v/>
      </c>
      <c r="BF74" s="2" t="str">
        <f>IF(X74="","",X74*(Inflation!$B$2/BE74))</f>
        <v/>
      </c>
      <c r="BG74" s="2" t="str">
        <f>IF(Y74="","",Y74*(Inflation!$B$2/BE74))</f>
        <v/>
      </c>
      <c r="BH74" s="2" t="str">
        <f>IF(Z74="","",Z74*(Inflation!$B$2/BE74))</f>
        <v/>
      </c>
      <c r="BI74" s="2" t="str">
        <f>IF(AE74="","",VLOOKUP(AE74,Inflation!$A$2:'Inflation'!$B$25,2))</f>
        <v/>
      </c>
      <c r="BJ74" s="2" t="str">
        <f>IF(AB74="","",AB74*(Inflation!$B$2/BI74))</f>
        <v/>
      </c>
      <c r="BK74" s="2" t="str">
        <f>IF(AC74="","",AC74*(Inflation!$B$2/BI74))</f>
        <v/>
      </c>
      <c r="BL74" s="2" t="str">
        <f>IF(AD74="","",AD74*(Inflation!$B$2/BI74))</f>
        <v/>
      </c>
      <c r="BM74" s="2" t="str">
        <f>IF(AI74="","",VLOOKUP(AI74,Inflation!$A$2:'Inflation'!$B$25,2))</f>
        <v/>
      </c>
      <c r="BN74" s="2" t="str">
        <f>IF(AF74="","",AF74*(Inflation!$B$2/BM74))</f>
        <v/>
      </c>
      <c r="BO74" s="2" t="str">
        <f>IF(AG74="","",AG74*(Inflation!$B$2/BM74))</f>
        <v/>
      </c>
      <c r="BP74" s="2" t="str">
        <f>IF(AH74="","",AH74*(Inflation!$B$2/BM74))</f>
        <v/>
      </c>
      <c r="BQ74" s="2" t="str">
        <f>IF(AM74="","",VLOOKUP(AM74,Inflation!$A$2:'Inflation'!$B$25,2))</f>
        <v/>
      </c>
      <c r="BR74" s="2" t="str">
        <f>IF(AJ74="","",AJ74*(Inflation!$B$2/BQ74))</f>
        <v/>
      </c>
      <c r="BS74" s="2" t="str">
        <f>IF(AK74="","",AK74*(Inflation!$B$2/BQ74))</f>
        <v/>
      </c>
      <c r="BT74" s="2" t="str">
        <f>IF(AL74="","",AL74*(Inflation!$B$2/BQ74))</f>
        <v/>
      </c>
    </row>
    <row r="75" spans="1:72" ht="33.75" x14ac:dyDescent="0.2">
      <c r="A75" s="67" t="s">
        <v>190</v>
      </c>
      <c r="B75" s="67" t="s">
        <v>56</v>
      </c>
      <c r="C75" s="67" t="s">
        <v>191</v>
      </c>
      <c r="D75" s="67" t="s">
        <v>192</v>
      </c>
      <c r="E75" s="4" t="s">
        <v>369</v>
      </c>
      <c r="F75" s="72" t="s">
        <v>399</v>
      </c>
      <c r="G75" s="64" t="s">
        <v>552</v>
      </c>
      <c r="H75" s="67"/>
      <c r="I75" s="67"/>
      <c r="J75" s="67"/>
      <c r="K75" s="67"/>
      <c r="L75" s="67"/>
      <c r="M75" s="67"/>
      <c r="N75" s="67"/>
      <c r="O75" s="67"/>
      <c r="P75" s="84">
        <v>10.5</v>
      </c>
      <c r="Q75" s="67"/>
      <c r="R75" s="67"/>
      <c r="S75" s="83">
        <v>2020</v>
      </c>
      <c r="T75" s="84">
        <v>10.5</v>
      </c>
      <c r="U75" s="82"/>
      <c r="V75" s="82"/>
      <c r="W75" s="83">
        <v>2020</v>
      </c>
      <c r="X75" s="73">
        <v>799</v>
      </c>
      <c r="Y75" s="67"/>
      <c r="Z75" s="67"/>
      <c r="AA75" s="75">
        <v>2021</v>
      </c>
      <c r="AB75" s="73">
        <v>799</v>
      </c>
      <c r="AC75" s="67"/>
      <c r="AD75" s="67"/>
      <c r="AE75" s="75">
        <v>2021</v>
      </c>
      <c r="AF75" s="67"/>
      <c r="AG75" s="67"/>
      <c r="AH75" s="67"/>
      <c r="AI75" s="67"/>
      <c r="AJ75" s="67"/>
      <c r="AK75" s="67"/>
      <c r="AL75" s="67"/>
      <c r="AM75" s="67"/>
      <c r="AO75" s="2" t="str">
        <f>IF(K75="","",VLOOKUP(K75,Inflation!$A$2:'Inflation'!$B$25,2))</f>
        <v/>
      </c>
      <c r="AP75" s="2" t="str">
        <f>IF(H75="","",H75*(Inflation!$B$2/AO75))</f>
        <v/>
      </c>
      <c r="AQ75" s="2" t="str">
        <f>IF(I75="","",I75*(Inflation!$B$2/AO75))</f>
        <v/>
      </c>
      <c r="AR75" s="2" t="str">
        <f>IF(J75="","",J75*(Inflation!$B$2/AO75))</f>
        <v/>
      </c>
      <c r="AS75" s="2" t="str">
        <f>IF(O75="","",VLOOKUP(O75,Inflation!$A$2:'Inflation'!$B$25,2))</f>
        <v/>
      </c>
      <c r="AT75" s="2" t="str">
        <f>IF(L75="","",L75*(Inflation!$B$2/AS75))</f>
        <v/>
      </c>
      <c r="AU75" s="2" t="str">
        <f>IF(M75="","",M75*(Inflation!$B$2/AS75))</f>
        <v/>
      </c>
      <c r="AV75" s="2" t="str">
        <f>IF(N75="","",N75*(Inflation!$B$2/AS75))</f>
        <v/>
      </c>
      <c r="AW75" s="66">
        <f>IF(S75="","",VLOOKUP(S75,Inflation!$A$2:'Inflation'!$B$25,2))</f>
        <v>113.78400000000001</v>
      </c>
      <c r="AX75" s="66">
        <f>IF(P75="","",P75*(Inflation!$B$2/AW75))</f>
        <v>7.3623839907192572</v>
      </c>
      <c r="AY75" s="66" t="str">
        <f>IF(Q75="","",Q75*(Inflation!$B$2/AW75))</f>
        <v/>
      </c>
      <c r="AZ75" s="66" t="str">
        <f>IF(R75="","",R75*(Inflation!$B$2/AW75))</f>
        <v/>
      </c>
      <c r="BA75" s="66">
        <f>IF(W75="","",VLOOKUP(W75,Inflation!$A$2:'Inflation'!$B$25,2))</f>
        <v>113.78400000000001</v>
      </c>
      <c r="BB75" s="66">
        <f>IF(T75="","",T75*(Inflation!$B$2/BA75))</f>
        <v>7.3623839907192572</v>
      </c>
      <c r="BC75" s="2" t="str">
        <f>IF(U75="","",U75*(Inflation!$B$2/BA75))</f>
        <v/>
      </c>
      <c r="BD75" s="2" t="str">
        <f>IF(V75="","",V75*(Inflation!$B$2/BA75))</f>
        <v/>
      </c>
      <c r="BE75" s="2">
        <f>IF(AA75="","",VLOOKUP(AA75,Inflation!$A$2:'Inflation'!$B$25,2))</f>
        <v>118.895</v>
      </c>
      <c r="BF75" s="2">
        <f>IF(X75="","",X75*(Inflation!$B$2/BE75))</f>
        <v>536.15893855923298</v>
      </c>
      <c r="BG75" s="2" t="str">
        <f>IF(Y75="","",Y75*(Inflation!$B$2/BE75))</f>
        <v/>
      </c>
      <c r="BH75" s="2" t="str">
        <f>IF(Z75="","",Z75*(Inflation!$B$2/BE75))</f>
        <v/>
      </c>
      <c r="BI75" s="2">
        <f>IF(AE75="","",VLOOKUP(AE75,Inflation!$A$2:'Inflation'!$B$25,2))</f>
        <v>118.895</v>
      </c>
      <c r="BJ75" s="2">
        <f>IF(AB75="","",AB75*(Inflation!$B$2/BI75))</f>
        <v>536.15893855923298</v>
      </c>
      <c r="BK75" s="2" t="str">
        <f>IF(AC75="","",AC75*(Inflation!$B$2/BI75))</f>
        <v/>
      </c>
      <c r="BL75" s="2" t="str">
        <f>IF(AD75="","",AD75*(Inflation!$B$2/BI75))</f>
        <v/>
      </c>
      <c r="BM75" s="2" t="str">
        <f>IF(AI75="","",VLOOKUP(AI75,Inflation!$A$2:'Inflation'!$B$25,2))</f>
        <v/>
      </c>
      <c r="BN75" s="2" t="str">
        <f>IF(AF75="","",AF75*(Inflation!$B$2/BM75))</f>
        <v/>
      </c>
      <c r="BO75" s="2" t="str">
        <f>IF(AG75="","",AG75*(Inflation!$B$2/BM75))</f>
        <v/>
      </c>
      <c r="BP75" s="2" t="str">
        <f>IF(AH75="","",AH75*(Inflation!$B$2/BM75))</f>
        <v/>
      </c>
      <c r="BQ75" s="2" t="str">
        <f>IF(AM75="","",VLOOKUP(AM75,Inflation!$A$2:'Inflation'!$B$25,2))</f>
        <v/>
      </c>
      <c r="BR75" s="2" t="str">
        <f>IF(AJ75="","",AJ75*(Inflation!$B$2/BQ75))</f>
        <v/>
      </c>
      <c r="BS75" s="2" t="str">
        <f>IF(AK75="","",AK75*(Inflation!$B$2/BQ75))</f>
        <v/>
      </c>
      <c r="BT75" s="2" t="str">
        <f>IF(AL75="","",AL75*(Inflation!$B$2/BQ75))</f>
        <v/>
      </c>
    </row>
    <row r="76" spans="1:72" ht="33.75" x14ac:dyDescent="0.2">
      <c r="A76" s="67" t="s">
        <v>195</v>
      </c>
      <c r="B76" s="67" t="s">
        <v>56</v>
      </c>
      <c r="C76" s="67" t="s">
        <v>173</v>
      </c>
      <c r="D76" s="67" t="s">
        <v>196</v>
      </c>
      <c r="E76" s="4" t="s">
        <v>371</v>
      </c>
      <c r="F76" s="72" t="s">
        <v>401</v>
      </c>
      <c r="G76" s="64" t="s">
        <v>553</v>
      </c>
      <c r="H76" s="67"/>
      <c r="I76" s="67"/>
      <c r="J76" s="67"/>
      <c r="K76" s="67"/>
      <c r="L76" s="67"/>
      <c r="M76" s="67"/>
      <c r="N76" s="67"/>
      <c r="O76" s="67"/>
      <c r="P76" s="84">
        <v>0.02</v>
      </c>
      <c r="Q76" s="67"/>
      <c r="R76" s="67"/>
      <c r="S76" s="83">
        <v>2020</v>
      </c>
      <c r="T76" s="84">
        <v>0.02</v>
      </c>
      <c r="U76" s="82"/>
      <c r="V76" s="82"/>
      <c r="W76" s="83">
        <v>2020</v>
      </c>
      <c r="X76" s="73">
        <v>2750</v>
      </c>
      <c r="Y76" s="67"/>
      <c r="Z76" s="67"/>
      <c r="AA76" s="75">
        <v>2021</v>
      </c>
      <c r="AB76" s="73">
        <v>2750</v>
      </c>
      <c r="AC76" s="67"/>
      <c r="AD76" s="67"/>
      <c r="AE76" s="75">
        <v>2021</v>
      </c>
      <c r="AF76" s="67"/>
      <c r="AG76" s="67"/>
      <c r="AH76" s="67"/>
      <c r="AI76" s="67"/>
      <c r="AJ76" s="67"/>
      <c r="AK76" s="67"/>
      <c r="AL76" s="67"/>
      <c r="AM76" s="67"/>
      <c r="AO76" s="2" t="str">
        <f>IF(K76="","",VLOOKUP(K76,Inflation!$A$2:'Inflation'!$B$25,2))</f>
        <v/>
      </c>
      <c r="AP76" s="2" t="str">
        <f>IF(H76="","",H76*(Inflation!$B$2/AO76))</f>
        <v/>
      </c>
      <c r="AQ76" s="2" t="str">
        <f>IF(I76="","",I76*(Inflation!$B$2/AO76))</f>
        <v/>
      </c>
      <c r="AR76" s="2" t="str">
        <f>IF(J76="","",J76*(Inflation!$B$2/AO76))</f>
        <v/>
      </c>
      <c r="AS76" s="2" t="str">
        <f>IF(O76="","",VLOOKUP(O76,Inflation!$A$2:'Inflation'!$B$25,2))</f>
        <v/>
      </c>
      <c r="AT76" s="2" t="str">
        <f>IF(L76="","",L76*(Inflation!$B$2/AS76))</f>
        <v/>
      </c>
      <c r="AU76" s="2" t="str">
        <f>IF(M76="","",M76*(Inflation!$B$2/AS76))</f>
        <v/>
      </c>
      <c r="AV76" s="2" t="str">
        <f>IF(N76="","",N76*(Inflation!$B$2/AS76))</f>
        <v/>
      </c>
      <c r="AW76" s="66">
        <f>IF(S76="","",VLOOKUP(S76,Inflation!$A$2:'Inflation'!$B$25,2))</f>
        <v>113.78400000000001</v>
      </c>
      <c r="AX76" s="66">
        <f>IF(P76="","",P76*(Inflation!$B$2/AW76))</f>
        <v>1.4023588553750965E-2</v>
      </c>
      <c r="AY76" s="66" t="str">
        <f>IF(Q76="","",Q76*(Inflation!$B$2/AW76))</f>
        <v/>
      </c>
      <c r="AZ76" s="66" t="str">
        <f>IF(R76="","",R76*(Inflation!$B$2/AW76))</f>
        <v/>
      </c>
      <c r="BA76" s="66">
        <f>IF(W76="","",VLOOKUP(W76,Inflation!$A$2:'Inflation'!$B$25,2))</f>
        <v>113.78400000000001</v>
      </c>
      <c r="BB76" s="66">
        <f>IF(T76="","",T76*(Inflation!$B$2/BA76))</f>
        <v>1.4023588553750965E-2</v>
      </c>
      <c r="BC76" s="2" t="str">
        <f>IF(U76="","",U76*(Inflation!$B$2/BA76))</f>
        <v/>
      </c>
      <c r="BD76" s="2" t="str">
        <f>IF(V76="","",V76*(Inflation!$B$2/BA76))</f>
        <v/>
      </c>
      <c r="BE76" s="2">
        <f>IF(AA76="","",VLOOKUP(AA76,Inflation!$A$2:'Inflation'!$B$25,2))</f>
        <v>118.895</v>
      </c>
      <c r="BF76" s="2">
        <f>IF(X76="","",X76*(Inflation!$B$2/BE76))</f>
        <v>1845.3530426006141</v>
      </c>
      <c r="BG76" s="2" t="str">
        <f>IF(Y76="","",Y76*(Inflation!$B$2/BE76))</f>
        <v/>
      </c>
      <c r="BH76" s="2" t="str">
        <f>IF(Z76="","",Z76*(Inflation!$B$2/BE76))</f>
        <v/>
      </c>
      <c r="BI76" s="2">
        <f>IF(AE76="","",VLOOKUP(AE76,Inflation!$A$2:'Inflation'!$B$25,2))</f>
        <v>118.895</v>
      </c>
      <c r="BJ76" s="2">
        <f>IF(AB76="","",AB76*(Inflation!$B$2/BI76))</f>
        <v>1845.3530426006141</v>
      </c>
      <c r="BK76" s="2" t="str">
        <f>IF(AC76="","",AC76*(Inflation!$B$2/BI76))</f>
        <v/>
      </c>
      <c r="BL76" s="2" t="str">
        <f>IF(AD76="","",AD76*(Inflation!$B$2/BI76))</f>
        <v/>
      </c>
      <c r="BM76" s="2" t="str">
        <f>IF(AI76="","",VLOOKUP(AI76,Inflation!$A$2:'Inflation'!$B$25,2))</f>
        <v/>
      </c>
      <c r="BN76" s="2" t="str">
        <f>IF(AF76="","",AF76*(Inflation!$B$2/BM76))</f>
        <v/>
      </c>
      <c r="BO76" s="2" t="str">
        <f>IF(AG76="","",AG76*(Inflation!$B$2/BM76))</f>
        <v/>
      </c>
      <c r="BP76" s="2" t="str">
        <f>IF(AH76="","",AH76*(Inflation!$B$2/BM76))</f>
        <v/>
      </c>
      <c r="BQ76" s="2" t="str">
        <f>IF(AM76="","",VLOOKUP(AM76,Inflation!$A$2:'Inflation'!$B$25,2))</f>
        <v/>
      </c>
      <c r="BR76" s="2" t="str">
        <f>IF(AJ76="","",AJ76*(Inflation!$B$2/BQ76))</f>
        <v/>
      </c>
      <c r="BS76" s="2" t="str">
        <f>IF(AK76="","",AK76*(Inflation!$B$2/BQ76))</f>
        <v/>
      </c>
      <c r="BT76" s="2" t="str">
        <f>IF(AL76="","",AL76*(Inflation!$B$2/BQ76))</f>
        <v/>
      </c>
    </row>
    <row r="77" spans="1:72" ht="33.75" x14ac:dyDescent="0.2">
      <c r="A77" s="67" t="s">
        <v>193</v>
      </c>
      <c r="B77" s="67" t="s">
        <v>56</v>
      </c>
      <c r="C77" s="67" t="s">
        <v>173</v>
      </c>
      <c r="D77" s="67" t="s">
        <v>194</v>
      </c>
      <c r="E77" s="4" t="s">
        <v>370</v>
      </c>
      <c r="F77" s="72" t="s">
        <v>400</v>
      </c>
      <c r="G77" s="64" t="s">
        <v>554</v>
      </c>
      <c r="H77" s="67"/>
      <c r="I77" s="67"/>
      <c r="J77" s="67"/>
      <c r="K77" s="67"/>
      <c r="L77" s="67"/>
      <c r="M77" s="67"/>
      <c r="N77" s="67"/>
      <c r="O77" s="67"/>
      <c r="P77" s="73">
        <v>261</v>
      </c>
      <c r="Q77" s="67"/>
      <c r="R77" s="67"/>
      <c r="S77" s="75">
        <v>2020</v>
      </c>
      <c r="T77" s="73">
        <v>261</v>
      </c>
      <c r="U77" s="67"/>
      <c r="V77" s="67"/>
      <c r="W77" s="75">
        <v>2020</v>
      </c>
      <c r="X77" s="73">
        <v>121975</v>
      </c>
      <c r="Y77" s="67"/>
      <c r="Z77" s="67"/>
      <c r="AA77" s="75">
        <v>2020</v>
      </c>
      <c r="AB77" s="73">
        <v>121975</v>
      </c>
      <c r="AC77" s="67"/>
      <c r="AD77" s="67"/>
      <c r="AE77" s="75">
        <v>2020</v>
      </c>
      <c r="AF77" s="67"/>
      <c r="AG77" s="67"/>
      <c r="AH77" s="67"/>
      <c r="AI77" s="67"/>
      <c r="AJ77" s="67"/>
      <c r="AK77" s="67"/>
      <c r="AL77" s="67"/>
      <c r="AM77" s="67"/>
      <c r="AO77" s="2" t="str">
        <f>IF(K77="","",VLOOKUP(K77,Inflation!$A$2:'Inflation'!$B$25,2))</f>
        <v/>
      </c>
      <c r="AP77" s="2" t="str">
        <f>IF(H77="","",H77*(Inflation!$B$2/AO77))</f>
        <v/>
      </c>
      <c r="AQ77" s="2" t="str">
        <f>IF(I77="","",I77*(Inflation!$B$2/AO77))</f>
        <v/>
      </c>
      <c r="AR77" s="2" t="str">
        <f>IF(J77="","",J77*(Inflation!$B$2/AO77))</f>
        <v/>
      </c>
      <c r="AS77" s="2" t="str">
        <f>IF(O77="","",VLOOKUP(O77,Inflation!$A$2:'Inflation'!$B$25,2))</f>
        <v/>
      </c>
      <c r="AT77" s="2" t="str">
        <f>IF(L77="","",L77*(Inflation!$B$2/AS77))</f>
        <v/>
      </c>
      <c r="AU77" s="2" t="str">
        <f>IF(M77="","",M77*(Inflation!$B$2/AS77))</f>
        <v/>
      </c>
      <c r="AV77" s="2" t="str">
        <f>IF(N77="","",N77*(Inflation!$B$2/AS77))</f>
        <v/>
      </c>
      <c r="AW77" s="2">
        <f>IF(S77="","",VLOOKUP(S77,Inflation!$A$2:'Inflation'!$B$25,2))</f>
        <v>113.78400000000001</v>
      </c>
      <c r="AX77" s="2">
        <f>IF(P77="","",P77*(Inflation!$B$2/AW77))</f>
        <v>183.0078306264501</v>
      </c>
      <c r="AY77" s="2" t="str">
        <f>IF(Q77="","",Q77*(Inflation!$B$2/AW77))</f>
        <v/>
      </c>
      <c r="AZ77" s="2" t="str">
        <f>IF(R77="","",R77*(Inflation!$B$2/AW77))</f>
        <v/>
      </c>
      <c r="BA77" s="2">
        <f>IF(W77="","",VLOOKUP(W77,Inflation!$A$2:'Inflation'!$B$25,2))</f>
        <v>113.78400000000001</v>
      </c>
      <c r="BB77" s="2">
        <f>IF(T77="","",T77*(Inflation!$B$2/BA77))</f>
        <v>183.0078306264501</v>
      </c>
      <c r="BC77" s="2" t="str">
        <f>IF(U77="","",U77*(Inflation!$B$2/BA77))</f>
        <v/>
      </c>
      <c r="BD77" s="2" t="str">
        <f>IF(V77="","",V77*(Inflation!$B$2/BA77))</f>
        <v/>
      </c>
      <c r="BE77" s="2">
        <f>IF(AA77="","",VLOOKUP(AA77,Inflation!$A$2:'Inflation'!$B$25,2))</f>
        <v>113.78400000000001</v>
      </c>
      <c r="BF77" s="2">
        <f>IF(X77="","",X77*(Inflation!$B$2/BE77))</f>
        <v>85526.360692188697</v>
      </c>
      <c r="BG77" s="2" t="str">
        <f>IF(Y77="","",Y77*(Inflation!$B$2/BE77))</f>
        <v/>
      </c>
      <c r="BH77" s="2" t="str">
        <f>IF(Z77="","",Z77*(Inflation!$B$2/BE77))</f>
        <v/>
      </c>
      <c r="BI77" s="2">
        <f>IF(AE77="","",VLOOKUP(AE77,Inflation!$A$2:'Inflation'!$B$25,2))</f>
        <v>113.78400000000001</v>
      </c>
      <c r="BJ77" s="2">
        <f>IF(AB77="","",AB77*(Inflation!$B$2/BI77))</f>
        <v>85526.360692188697</v>
      </c>
      <c r="BK77" s="2" t="str">
        <f>IF(AC77="","",AC77*(Inflation!$B$2/BI77))</f>
        <v/>
      </c>
      <c r="BL77" s="2" t="str">
        <f>IF(AD77="","",AD77*(Inflation!$B$2/BI77))</f>
        <v/>
      </c>
      <c r="BM77" s="2" t="str">
        <f>IF(AI77="","",VLOOKUP(AI77,Inflation!$A$2:'Inflation'!$B$25,2))</f>
        <v/>
      </c>
      <c r="BN77" s="2" t="str">
        <f>IF(AF77="","",AF77*(Inflation!$B$2/BM77))</f>
        <v/>
      </c>
      <c r="BO77" s="2" t="str">
        <f>IF(AG77="","",AG77*(Inflation!$B$2/BM77))</f>
        <v/>
      </c>
      <c r="BP77" s="2" t="str">
        <f>IF(AH77="","",AH77*(Inflation!$B$2/BM77))</f>
        <v/>
      </c>
      <c r="BQ77" s="2" t="str">
        <f>IF(AM77="","",VLOOKUP(AM77,Inflation!$A$2:'Inflation'!$B$25,2))</f>
        <v/>
      </c>
      <c r="BR77" s="2" t="str">
        <f>IF(AJ77="","",AJ77*(Inflation!$B$2/BQ77))</f>
        <v/>
      </c>
      <c r="BS77" s="2" t="str">
        <f>IF(AK77="","",AK77*(Inflation!$B$2/BQ77))</f>
        <v/>
      </c>
      <c r="BT77" s="2" t="str">
        <f>IF(AL77="","",AL77*(Inflation!$B$2/BQ77))</f>
        <v/>
      </c>
    </row>
    <row r="78" spans="1:72" ht="33.75" x14ac:dyDescent="0.2">
      <c r="A78" s="67" t="s">
        <v>201</v>
      </c>
      <c r="B78" s="67" t="s">
        <v>56</v>
      </c>
      <c r="C78" s="67" t="s">
        <v>10</v>
      </c>
      <c r="D78" s="67" t="s">
        <v>202</v>
      </c>
      <c r="E78" s="4" t="s">
        <v>372</v>
      </c>
      <c r="F78" s="72" t="s">
        <v>404</v>
      </c>
      <c r="G78" s="64" t="s">
        <v>555</v>
      </c>
      <c r="H78" s="67"/>
      <c r="I78" s="67"/>
      <c r="J78" s="67"/>
      <c r="K78" s="67"/>
      <c r="L78" s="67"/>
      <c r="M78" s="67"/>
      <c r="N78" s="67"/>
      <c r="O78" s="67"/>
      <c r="P78" s="73"/>
      <c r="Q78" s="73"/>
      <c r="R78" s="73"/>
      <c r="S78" s="67"/>
      <c r="T78" s="73"/>
      <c r="U78" s="73"/>
      <c r="V78" s="73"/>
      <c r="W78" s="67"/>
      <c r="X78" s="67">
        <v>1131.0999999999999</v>
      </c>
      <c r="Y78" s="67">
        <v>961.4</v>
      </c>
      <c r="Z78" s="67">
        <v>1300.7</v>
      </c>
      <c r="AA78" s="75">
        <v>2017</v>
      </c>
      <c r="AB78" s="67">
        <v>1152.7</v>
      </c>
      <c r="AC78" s="67">
        <v>979.8</v>
      </c>
      <c r="AD78" s="67">
        <v>1325.6</v>
      </c>
      <c r="AE78" s="75">
        <v>2017</v>
      </c>
      <c r="AF78" s="67"/>
      <c r="AG78" s="67"/>
      <c r="AH78" s="67"/>
      <c r="AI78" s="67"/>
      <c r="AJ78" s="67"/>
      <c r="AK78" s="67"/>
      <c r="AL78" s="67"/>
      <c r="AM78" s="67"/>
      <c r="AO78" s="2" t="str">
        <f>IF(K78="","",VLOOKUP(K78,Inflation!$A$2:'Inflation'!$B$25,2))</f>
        <v/>
      </c>
      <c r="AP78" s="2" t="str">
        <f>IF(H78="","",H78*(Inflation!$B$2/AO78))</f>
        <v/>
      </c>
      <c r="AQ78" s="2" t="str">
        <f>IF(I78="","",I78*(Inflation!$B$2/AO78))</f>
        <v/>
      </c>
      <c r="AR78" s="2" t="str">
        <f>IF(J78="","",J78*(Inflation!$B$2/AO78))</f>
        <v/>
      </c>
      <c r="AS78" s="2" t="str">
        <f>IF(O78="","",VLOOKUP(O78,Inflation!$A$2:'Inflation'!$B$25,2))</f>
        <v/>
      </c>
      <c r="AT78" s="2" t="str">
        <f>IF(L78="","",L78*(Inflation!$B$2/AS78))</f>
        <v/>
      </c>
      <c r="AU78" s="2" t="str">
        <f>IF(M78="","",M78*(Inflation!$B$2/AS78))</f>
        <v/>
      </c>
      <c r="AV78" s="2" t="str">
        <f>IF(N78="","",N78*(Inflation!$B$2/AS78))</f>
        <v/>
      </c>
      <c r="AW78" s="2" t="str">
        <f>IF(S78="","",VLOOKUP(S78,Inflation!$A$2:'Inflation'!$B$25,2))</f>
        <v/>
      </c>
      <c r="AX78" s="2" t="str">
        <f>IF(P78="","",P78*(Inflation!$B$2/AW78))</f>
        <v/>
      </c>
      <c r="AY78" s="2" t="str">
        <f>IF(Q78="","",Q78*(Inflation!$B$2/AW78))</f>
        <v/>
      </c>
      <c r="AZ78" s="2" t="str">
        <f>IF(R78="","",R78*(Inflation!$B$2/AW78))</f>
        <v/>
      </c>
      <c r="BA78" s="2" t="str">
        <f>IF(W78="","",VLOOKUP(W78,Inflation!$A$2:'Inflation'!$B$25,2))</f>
        <v/>
      </c>
      <c r="BB78" s="2" t="str">
        <f>IF(T78="","",T78*(Inflation!$B$2/BA78))</f>
        <v/>
      </c>
      <c r="BC78" s="2" t="str">
        <f>IF(U78="","",U78*(Inflation!$B$2/BA78))</f>
        <v/>
      </c>
      <c r="BD78" s="2" t="str">
        <f>IF(V78="","",V78*(Inflation!$B$2/BA78))</f>
        <v/>
      </c>
      <c r="BE78" s="2">
        <f>IF(AA78="","",VLOOKUP(AA78,Inflation!$A$2:'Inflation'!$B$25,2))</f>
        <v>107.749</v>
      </c>
      <c r="BF78" s="2">
        <f>IF(X78="","",X78*(Inflation!$B$2/BE78))</f>
        <v>837.5256503540636</v>
      </c>
      <c r="BG78" s="2">
        <f>IF(Y78="","",Y78*(Inflation!$B$2/BE78))</f>
        <v>711.87088696878868</v>
      </c>
      <c r="BH78" s="2">
        <f>IF(Z78="","",Z78*(Inflation!$B$2/BE78))</f>
        <v>963.10636850458025</v>
      </c>
      <c r="BI78" s="2">
        <f>IF(AE78="","",VLOOKUP(AE78,Inflation!$A$2:'Inflation'!$B$25,2))</f>
        <v>107.749</v>
      </c>
      <c r="BJ78" s="2">
        <f>IF(AB78="","",AB78*(Inflation!$B$2/BI78))</f>
        <v>853.51942106191257</v>
      </c>
      <c r="BK78" s="2">
        <f>IF(AC78="","",AC78*(Inflation!$B$2/BI78))</f>
        <v>725.49521016436347</v>
      </c>
      <c r="BL78" s="2">
        <f>IF(AD78="","",AD78*(Inflation!$B$2/BI78))</f>
        <v>981.54363195946144</v>
      </c>
      <c r="BM78" s="2" t="str">
        <f>IF(AI78="","",VLOOKUP(AI78,Inflation!$A$2:'Inflation'!$B$25,2))</f>
        <v/>
      </c>
      <c r="BN78" s="2" t="str">
        <f>IF(AF78="","",AF78*(Inflation!$B$2/BM78))</f>
        <v/>
      </c>
      <c r="BO78" s="2" t="str">
        <f>IF(AG78="","",AG78*(Inflation!$B$2/BM78))</f>
        <v/>
      </c>
      <c r="BP78" s="2" t="str">
        <f>IF(AH78="","",AH78*(Inflation!$B$2/BM78))</f>
        <v/>
      </c>
      <c r="BQ78" s="2" t="str">
        <f>IF(AM78="","",VLOOKUP(AM78,Inflation!$A$2:'Inflation'!$B$25,2))</f>
        <v/>
      </c>
      <c r="BR78" s="2" t="str">
        <f>IF(AJ78="","",AJ78*(Inflation!$B$2/BQ78))</f>
        <v/>
      </c>
      <c r="BS78" s="2" t="str">
        <f>IF(AK78="","",AK78*(Inflation!$B$2/BQ78))</f>
        <v/>
      </c>
      <c r="BT78" s="2" t="str">
        <f>IF(AL78="","",AL78*(Inflation!$B$2/BQ78))</f>
        <v/>
      </c>
    </row>
    <row r="79" spans="1:72" ht="33.75" x14ac:dyDescent="0.2">
      <c r="A79" s="68" t="s">
        <v>140</v>
      </c>
      <c r="B79" s="67" t="s">
        <v>56</v>
      </c>
      <c r="C79" s="67" t="s">
        <v>10</v>
      </c>
      <c r="D79" s="67" t="s">
        <v>141</v>
      </c>
      <c r="E79" s="4" t="s">
        <v>373</v>
      </c>
      <c r="F79" s="72" t="s">
        <v>405</v>
      </c>
      <c r="G79" s="64" t="s">
        <v>556</v>
      </c>
      <c r="H79" s="82">
        <v>0.14369999999999999</v>
      </c>
      <c r="I79" s="82">
        <v>0.122</v>
      </c>
      <c r="J79" s="82">
        <v>0.16500000000000001</v>
      </c>
      <c r="K79" s="83">
        <v>2019</v>
      </c>
      <c r="L79" s="82">
        <v>0.1439</v>
      </c>
      <c r="M79" s="82">
        <v>0.122</v>
      </c>
      <c r="N79" s="82">
        <v>0.16500000000000001</v>
      </c>
      <c r="O79" s="83">
        <v>2019</v>
      </c>
      <c r="P79" s="82">
        <v>-0.14369999999999999</v>
      </c>
      <c r="Q79" s="67"/>
      <c r="R79" s="67"/>
      <c r="S79" s="83">
        <v>2019</v>
      </c>
      <c r="T79" s="82">
        <v>-0.1439</v>
      </c>
      <c r="U79" s="82"/>
      <c r="V79" s="82"/>
      <c r="W79" s="83">
        <v>2019</v>
      </c>
      <c r="X79" s="67">
        <v>1685.8</v>
      </c>
      <c r="Y79" s="67"/>
      <c r="Z79" s="67"/>
      <c r="AA79" s="75">
        <v>2019</v>
      </c>
      <c r="AB79" s="67">
        <v>1338.6</v>
      </c>
      <c r="AC79" s="67"/>
      <c r="AD79" s="67"/>
      <c r="AE79" s="75">
        <v>2019</v>
      </c>
      <c r="AF79" s="67"/>
      <c r="AG79" s="67"/>
      <c r="AH79" s="67"/>
      <c r="AI79" s="67"/>
      <c r="AJ79" s="67"/>
      <c r="AK79" s="67"/>
      <c r="AL79" s="67"/>
      <c r="AM79" s="67"/>
      <c r="AO79" s="66">
        <f>IF(K79="","",VLOOKUP(K79,Inflation!$A$2:'Inflation'!$B$25,2))</f>
        <v>112.318</v>
      </c>
      <c r="AP79" s="66">
        <f>IF(H79="","",H79*(Inflation!$B$2/AO79))</f>
        <v>0.10207461938424829</v>
      </c>
      <c r="AQ79" s="66">
        <f>IF(I79="","",I79*(Inflation!$B$2/AO79))</f>
        <v>8.6660428426432096E-2</v>
      </c>
      <c r="AR79" s="66">
        <f>IF(J79="","",J79*(Inflation!$B$2/AO79))</f>
        <v>0.1172046777898467</v>
      </c>
      <c r="AS79" s="66">
        <f>IF(O79="","",VLOOKUP(O79,Inflation!$A$2:'Inflation'!$B$25,2))</f>
        <v>112.318</v>
      </c>
      <c r="AT79" s="66">
        <f>IF(L79="","",L79*(Inflation!$B$2/AS79))</f>
        <v>0.1022166856603572</v>
      </c>
      <c r="AU79" s="66">
        <f>IF(M79="","",M79*(Inflation!$B$2/AS79))</f>
        <v>8.6660428426432096E-2</v>
      </c>
      <c r="AV79" s="66">
        <f>IF(N79="","",N79*(Inflation!$B$2/AS79))</f>
        <v>0.1172046777898467</v>
      </c>
      <c r="AW79" s="66">
        <f>IF(S79="","",VLOOKUP(S79,Inflation!$A$2:'Inflation'!$B$25,2))</f>
        <v>112.318</v>
      </c>
      <c r="AX79" s="66">
        <f>IF(P79="","",P79*(Inflation!$B$2/AW79))</f>
        <v>-0.10207461938424829</v>
      </c>
      <c r="AY79" s="66" t="str">
        <f>IF(Q79="","",Q79*(Inflation!$B$2/AW79))</f>
        <v/>
      </c>
      <c r="AZ79" s="66" t="str">
        <f>IF(R79="","",R79*(Inflation!$B$2/AW79))</f>
        <v/>
      </c>
      <c r="BA79" s="66">
        <f>IF(W79="","",VLOOKUP(W79,Inflation!$A$2:'Inflation'!$B$25,2))</f>
        <v>112.318</v>
      </c>
      <c r="BB79" s="66">
        <f>IF(T79="","",T79*(Inflation!$B$2/BA79))</f>
        <v>-0.1022166856603572</v>
      </c>
      <c r="BC79" s="2" t="str">
        <f>IF(U79="","",U79*(Inflation!$B$2/BA79))</f>
        <v/>
      </c>
      <c r="BD79" s="2" t="str">
        <f>IF(V79="","",V79*(Inflation!$B$2/BA79))</f>
        <v/>
      </c>
      <c r="BE79" s="2">
        <f>IF(AA79="","",VLOOKUP(AA79,Inflation!$A$2:'Inflation'!$B$25,2))</f>
        <v>112.318</v>
      </c>
      <c r="BF79" s="2">
        <f>IF(X79="","",X79*(Inflation!$B$2/BE79))</f>
        <v>1197.4766413219609</v>
      </c>
      <c r="BG79" s="2" t="str">
        <f>IF(Y79="","",Y79*(Inflation!$B$2/BE79))</f>
        <v/>
      </c>
      <c r="BH79" s="2" t="str">
        <f>IF(Z79="","",Z79*(Inflation!$B$2/BE79))</f>
        <v/>
      </c>
      <c r="BI79" s="2">
        <f>IF(AE79="","",VLOOKUP(AE79,Inflation!$A$2:'Inflation'!$B$25,2))</f>
        <v>112.318</v>
      </c>
      <c r="BJ79" s="2">
        <f>IF(AB79="","",AB79*(Inflation!$B$2/BI79))</f>
        <v>950.84958599690162</v>
      </c>
      <c r="BK79" s="2" t="str">
        <f>IF(AC79="","",AC79*(Inflation!$B$2/BI79))</f>
        <v/>
      </c>
      <c r="BL79" s="2" t="str">
        <f>IF(AD79="","",AD79*(Inflation!$B$2/BI79))</f>
        <v/>
      </c>
      <c r="BM79" s="2" t="str">
        <f>IF(AI79="","",VLOOKUP(AI79,Inflation!$A$2:'Inflation'!$B$25,2))</f>
        <v/>
      </c>
      <c r="BN79" s="2" t="str">
        <f>IF(AF79="","",AF79*(Inflation!$B$2/BM79))</f>
        <v/>
      </c>
      <c r="BO79" s="2" t="str">
        <f>IF(AG79="","",AG79*(Inflation!$B$2/BM79))</f>
        <v/>
      </c>
      <c r="BP79" s="2" t="str">
        <f>IF(AH79="","",AH79*(Inflation!$B$2/BM79))</f>
        <v/>
      </c>
      <c r="BQ79" s="2" t="str">
        <f>IF(AM79="","",VLOOKUP(AM79,Inflation!$A$2:'Inflation'!$B$25,2))</f>
        <v/>
      </c>
      <c r="BR79" s="2" t="str">
        <f>IF(AJ79="","",AJ79*(Inflation!$B$2/BQ79))</f>
        <v/>
      </c>
      <c r="BS79" s="2" t="str">
        <f>IF(AK79="","",AK79*(Inflation!$B$2/BQ79))</f>
        <v/>
      </c>
      <c r="BT79" s="2" t="str">
        <f>IF(AL79="","",AL79*(Inflation!$B$2/BQ79))</f>
        <v/>
      </c>
    </row>
    <row r="80" spans="1:72" ht="33.75" x14ac:dyDescent="0.2">
      <c r="A80" s="67" t="s">
        <v>205</v>
      </c>
      <c r="B80" s="67" t="s">
        <v>56</v>
      </c>
      <c r="C80" s="67" t="s">
        <v>10</v>
      </c>
      <c r="D80" s="67" t="s">
        <v>206</v>
      </c>
      <c r="E80" s="4" t="s">
        <v>373</v>
      </c>
      <c r="F80" s="72" t="s">
        <v>407</v>
      </c>
      <c r="G80" s="64" t="s">
        <v>557</v>
      </c>
      <c r="H80" s="67"/>
      <c r="I80" s="67"/>
      <c r="J80" s="67"/>
      <c r="K80" s="67"/>
      <c r="L80" s="67"/>
      <c r="M80" s="67"/>
      <c r="N80" s="67"/>
      <c r="O80" s="67"/>
      <c r="P80" s="82">
        <v>-4.7</v>
      </c>
      <c r="Q80" s="67"/>
      <c r="R80" s="67"/>
      <c r="S80" s="83">
        <v>2020</v>
      </c>
      <c r="T80" s="82">
        <v>-4.7</v>
      </c>
      <c r="U80" s="82"/>
      <c r="V80" s="82"/>
      <c r="W80" s="83">
        <v>2020</v>
      </c>
      <c r="X80" s="73">
        <v>182</v>
      </c>
      <c r="Y80" s="67">
        <v>154</v>
      </c>
      <c r="Z80" s="67">
        <v>209</v>
      </c>
      <c r="AA80" s="75">
        <v>2020</v>
      </c>
      <c r="AB80" s="73">
        <v>181</v>
      </c>
      <c r="AC80" s="67">
        <v>154</v>
      </c>
      <c r="AD80" s="67">
        <v>209</v>
      </c>
      <c r="AE80" s="75">
        <v>2020</v>
      </c>
      <c r="AF80" s="67"/>
      <c r="AG80" s="67"/>
      <c r="AH80" s="67"/>
      <c r="AI80" s="67"/>
      <c r="AJ80" s="67"/>
      <c r="AK80" s="67"/>
      <c r="AL80" s="67"/>
      <c r="AM80" s="67"/>
      <c r="AO80" s="2" t="str">
        <f>IF(K80="","",VLOOKUP(K80,Inflation!$A$2:'Inflation'!$B$25,2))</f>
        <v/>
      </c>
      <c r="AP80" s="2" t="str">
        <f>IF(H80="","",H80*(Inflation!$B$2/AO80))</f>
        <v/>
      </c>
      <c r="AQ80" s="2" t="str">
        <f>IF(I80="","",I80*(Inflation!$B$2/AO80))</f>
        <v/>
      </c>
      <c r="AR80" s="2" t="str">
        <f>IF(J80="","",J80*(Inflation!$B$2/AO80))</f>
        <v/>
      </c>
      <c r="AS80" s="2" t="str">
        <f>IF(O80="","",VLOOKUP(O80,Inflation!$A$2:'Inflation'!$B$25,2))</f>
        <v/>
      </c>
      <c r="AT80" s="2" t="str">
        <f>IF(L80="","",L80*(Inflation!$B$2/AS80))</f>
        <v/>
      </c>
      <c r="AU80" s="2" t="str">
        <f>IF(M80="","",M80*(Inflation!$B$2/AS80))</f>
        <v/>
      </c>
      <c r="AV80" s="2" t="str">
        <f>IF(N80="","",N80*(Inflation!$B$2/AS80))</f>
        <v/>
      </c>
      <c r="AW80" s="66">
        <f>IF(S80="","",VLOOKUP(S80,Inflation!$A$2:'Inflation'!$B$25,2))</f>
        <v>113.78400000000001</v>
      </c>
      <c r="AX80" s="66">
        <f>IF(P80="","",P80*(Inflation!$B$2/AW80))</f>
        <v>-3.2955433101314768</v>
      </c>
      <c r="AY80" s="66" t="str">
        <f>IF(Q80="","",Q80*(Inflation!$B$2/AW80))</f>
        <v/>
      </c>
      <c r="AZ80" s="66" t="str">
        <f>IF(R80="","",R80*(Inflation!$B$2/AW80))</f>
        <v/>
      </c>
      <c r="BA80" s="66">
        <f>IF(W80="","",VLOOKUP(W80,Inflation!$A$2:'Inflation'!$B$25,2))</f>
        <v>113.78400000000001</v>
      </c>
      <c r="BB80" s="66">
        <f>IF(T80="","",T80*(Inflation!$B$2/BA80))</f>
        <v>-3.2955433101314768</v>
      </c>
      <c r="BC80" s="2" t="str">
        <f>IF(U80="","",U80*(Inflation!$B$2/BA80))</f>
        <v/>
      </c>
      <c r="BD80" s="2" t="str">
        <f>IF(V80="","",V80*(Inflation!$B$2/BA80))</f>
        <v/>
      </c>
      <c r="BE80" s="2">
        <f>IF(AA80="","",VLOOKUP(AA80,Inflation!$A$2:'Inflation'!$B$25,2))</f>
        <v>113.78400000000001</v>
      </c>
      <c r="BF80" s="2">
        <f>IF(X80="","",X80*(Inflation!$B$2/BE80))</f>
        <v>127.61465583913379</v>
      </c>
      <c r="BG80" s="2">
        <f>IF(Y80="","",Y80*(Inflation!$B$2/BE80))</f>
        <v>107.98163186388243</v>
      </c>
      <c r="BH80" s="2">
        <f>IF(Z80="","",Z80*(Inflation!$B$2/BE80))</f>
        <v>146.54650038669757</v>
      </c>
      <c r="BI80" s="2">
        <f>IF(AE80="","",VLOOKUP(AE80,Inflation!$A$2:'Inflation'!$B$25,2))</f>
        <v>113.78400000000001</v>
      </c>
      <c r="BJ80" s="2">
        <f>IF(AB80="","",AB80*(Inflation!$B$2/BI80))</f>
        <v>126.91347641144624</v>
      </c>
      <c r="BK80" s="2">
        <f>IF(AC80="","",AC80*(Inflation!$B$2/BI80))</f>
        <v>107.98163186388243</v>
      </c>
      <c r="BL80" s="2">
        <f>IF(AD80="","",AD80*(Inflation!$B$2/BI80))</f>
        <v>146.54650038669757</v>
      </c>
      <c r="BM80" s="2" t="str">
        <f>IF(AI80="","",VLOOKUP(AI80,Inflation!$A$2:'Inflation'!$B$25,2))</f>
        <v/>
      </c>
      <c r="BN80" s="2" t="str">
        <f>IF(AF80="","",AF80*(Inflation!$B$2/BM80))</f>
        <v/>
      </c>
      <c r="BO80" s="2" t="str">
        <f>IF(AG80="","",AG80*(Inflation!$B$2/BM80))</f>
        <v/>
      </c>
      <c r="BP80" s="2" t="str">
        <f>IF(AH80="","",AH80*(Inflation!$B$2/BM80))</f>
        <v/>
      </c>
      <c r="BQ80" s="2" t="str">
        <f>IF(AM80="","",VLOOKUP(AM80,Inflation!$A$2:'Inflation'!$B$25,2))</f>
        <v/>
      </c>
      <c r="BR80" s="2" t="str">
        <f>IF(AJ80="","",AJ80*(Inflation!$B$2/BQ80))</f>
        <v/>
      </c>
      <c r="BS80" s="2" t="str">
        <f>IF(AK80="","",AK80*(Inflation!$B$2/BQ80))</f>
        <v/>
      </c>
      <c r="BT80" s="2" t="str">
        <f>IF(AL80="","",AL80*(Inflation!$B$2/BQ80))</f>
        <v/>
      </c>
    </row>
    <row r="81" spans="1:72" ht="33.75" x14ac:dyDescent="0.2">
      <c r="A81" s="67" t="s">
        <v>203</v>
      </c>
      <c r="B81" s="67" t="s">
        <v>56</v>
      </c>
      <c r="C81" s="67" t="s">
        <v>10</v>
      </c>
      <c r="D81" s="67" t="s">
        <v>204</v>
      </c>
      <c r="E81" s="4" t="s">
        <v>374</v>
      </c>
      <c r="F81" s="72" t="s">
        <v>406</v>
      </c>
      <c r="G81" s="64" t="s">
        <v>558</v>
      </c>
      <c r="H81" s="67"/>
      <c r="I81" s="67"/>
      <c r="J81" s="67"/>
      <c r="K81" s="67"/>
      <c r="L81" s="67"/>
      <c r="M81" s="67"/>
      <c r="N81" s="67"/>
      <c r="O81" s="67"/>
      <c r="P81" s="67">
        <v>23.6</v>
      </c>
      <c r="Q81" s="67"/>
      <c r="R81" s="67"/>
      <c r="S81" s="83">
        <v>2020</v>
      </c>
      <c r="T81" s="82">
        <v>23.6</v>
      </c>
      <c r="U81" s="82"/>
      <c r="V81" s="82"/>
      <c r="W81" s="83">
        <v>2020</v>
      </c>
      <c r="X81" s="73">
        <v>76200</v>
      </c>
      <c r="Y81" s="67"/>
      <c r="Z81" s="67"/>
      <c r="AA81" s="75">
        <v>2020</v>
      </c>
      <c r="AB81" s="73">
        <v>76200</v>
      </c>
      <c r="AC81" s="67"/>
      <c r="AD81" s="67"/>
      <c r="AE81" s="75">
        <v>2020</v>
      </c>
      <c r="AF81" s="73"/>
      <c r="AG81" s="67"/>
      <c r="AH81" s="67"/>
      <c r="AI81" s="67"/>
      <c r="AJ81" s="73"/>
      <c r="AK81" s="67"/>
      <c r="AL81" s="67"/>
      <c r="AM81" s="67"/>
      <c r="AO81" s="2" t="str">
        <f>IF(K81="","",VLOOKUP(K81,Inflation!$A$2:'Inflation'!$B$25,2))</f>
        <v/>
      </c>
      <c r="AP81" s="2" t="str">
        <f>IF(H81="","",H81*(Inflation!$B$2/AO81))</f>
        <v/>
      </c>
      <c r="AQ81" s="2" t="str">
        <f>IF(I81="","",I81*(Inflation!$B$2/AO81))</f>
        <v/>
      </c>
      <c r="AR81" s="2" t="str">
        <f>IF(J81="","",J81*(Inflation!$B$2/AO81))</f>
        <v/>
      </c>
      <c r="AS81" s="2" t="str">
        <f>IF(O81="","",VLOOKUP(O81,Inflation!$A$2:'Inflation'!$B$25,2))</f>
        <v/>
      </c>
      <c r="AT81" s="2" t="str">
        <f>IF(L81="","",L81*(Inflation!$B$2/AS81))</f>
        <v/>
      </c>
      <c r="AU81" s="2" t="str">
        <f>IF(M81="","",M81*(Inflation!$B$2/AS81))</f>
        <v/>
      </c>
      <c r="AV81" s="2" t="str">
        <f>IF(N81="","",N81*(Inflation!$B$2/AS81))</f>
        <v/>
      </c>
      <c r="AW81" s="66">
        <f>IF(S81="","",VLOOKUP(S81,Inflation!$A$2:'Inflation'!$B$25,2))</f>
        <v>113.78400000000001</v>
      </c>
      <c r="AX81" s="66">
        <f>IF(P81="","",P81*(Inflation!$B$2/AW81))</f>
        <v>16.547834493426141</v>
      </c>
      <c r="AY81" s="66" t="str">
        <f>IF(Q81="","",Q81*(Inflation!$B$2/AW81))</f>
        <v/>
      </c>
      <c r="AZ81" s="66" t="str">
        <f>IF(R81="","",R81*(Inflation!$B$2/AW81))</f>
        <v/>
      </c>
      <c r="BA81" s="66">
        <f>IF(W81="","",VLOOKUP(W81,Inflation!$A$2:'Inflation'!$B$25,2))</f>
        <v>113.78400000000001</v>
      </c>
      <c r="BB81" s="66">
        <f>IF(T81="","",T81*(Inflation!$B$2/BA81))</f>
        <v>16.547834493426141</v>
      </c>
      <c r="BC81" s="2" t="str">
        <f>IF(U81="","",U81*(Inflation!$B$2/BA81))</f>
        <v/>
      </c>
      <c r="BD81" s="2" t="str">
        <f>IF(V81="","",V81*(Inflation!$B$2/BA81))</f>
        <v/>
      </c>
      <c r="BE81" s="2">
        <f>IF(AA81="","",VLOOKUP(AA81,Inflation!$A$2:'Inflation'!$B$25,2))</f>
        <v>113.78400000000001</v>
      </c>
      <c r="BF81" s="2">
        <f>IF(X81="","",X81*(Inflation!$B$2/BE81))</f>
        <v>53429.872389791177</v>
      </c>
      <c r="BG81" s="2" t="str">
        <f>IF(Y81="","",Y81*(Inflation!$B$2/BE81))</f>
        <v/>
      </c>
      <c r="BH81" s="2" t="str">
        <f>IF(Z81="","",Z81*(Inflation!$B$2/BE81))</f>
        <v/>
      </c>
      <c r="BI81" s="2">
        <f>IF(AE81="","",VLOOKUP(AE81,Inflation!$A$2:'Inflation'!$B$25,2))</f>
        <v>113.78400000000001</v>
      </c>
      <c r="BJ81" s="2">
        <f>IF(AB81="","",AB81*(Inflation!$B$2/BI81))</f>
        <v>53429.872389791177</v>
      </c>
      <c r="BK81" s="2" t="str">
        <f>IF(AC81="","",AC81*(Inflation!$B$2/BI81))</f>
        <v/>
      </c>
      <c r="BL81" s="2" t="str">
        <f>IF(AD81="","",AD81*(Inflation!$B$2/BI81))</f>
        <v/>
      </c>
      <c r="BM81" s="2" t="str">
        <f>IF(AI81="","",VLOOKUP(AI81,Inflation!$A$2:'Inflation'!$B$25,2))</f>
        <v/>
      </c>
      <c r="BN81" s="2" t="str">
        <f>IF(AF81="","",AF81*(Inflation!$B$2/BM81))</f>
        <v/>
      </c>
      <c r="BO81" s="2" t="str">
        <f>IF(AG81="","",AG81*(Inflation!$B$2/BM81))</f>
        <v/>
      </c>
      <c r="BP81" s="2" t="str">
        <f>IF(AH81="","",AH81*(Inflation!$B$2/BM81))</f>
        <v/>
      </c>
      <c r="BQ81" s="2" t="str">
        <f>IF(AM81="","",VLOOKUP(AM81,Inflation!$A$2:'Inflation'!$B$25,2))</f>
        <v/>
      </c>
      <c r="BR81" s="2" t="str">
        <f>IF(AJ81="","",AJ81*(Inflation!$B$2/BQ81))</f>
        <v/>
      </c>
      <c r="BS81" s="2" t="str">
        <f>IF(AK81="","",AK81*(Inflation!$B$2/BQ81))</f>
        <v/>
      </c>
      <c r="BT81" s="2" t="str">
        <f>IF(AL81="","",AL81*(Inflation!$B$2/BQ81))</f>
        <v/>
      </c>
    </row>
    <row r="82" spans="1:72" x14ac:dyDescent="0.2">
      <c r="A82" s="67" t="s">
        <v>361</v>
      </c>
      <c r="B82" s="67" t="s">
        <v>32</v>
      </c>
      <c r="C82" s="67" t="s">
        <v>58</v>
      </c>
      <c r="D82" s="67" t="s">
        <v>362</v>
      </c>
      <c r="E82" s="4"/>
      <c r="F82" s="40" t="s">
        <v>486</v>
      </c>
      <c r="G82" s="65" t="s">
        <v>559</v>
      </c>
      <c r="H82" s="67"/>
      <c r="I82" s="67">
        <v>39</v>
      </c>
      <c r="J82" s="67">
        <v>119</v>
      </c>
      <c r="K82" s="75">
        <v>2016</v>
      </c>
      <c r="L82" s="67"/>
      <c r="M82" s="67">
        <v>223</v>
      </c>
      <c r="N82" s="67">
        <v>645</v>
      </c>
      <c r="O82" s="75">
        <v>2016</v>
      </c>
      <c r="P82" s="67"/>
      <c r="Q82" s="67">
        <v>167</v>
      </c>
      <c r="R82" s="67">
        <v>372</v>
      </c>
      <c r="S82" s="75">
        <v>2016</v>
      </c>
      <c r="T82" s="67"/>
      <c r="U82" s="67">
        <v>161</v>
      </c>
      <c r="V82" s="67">
        <v>335</v>
      </c>
      <c r="W82" s="75">
        <v>2016</v>
      </c>
      <c r="X82" s="67"/>
      <c r="Y82" s="67"/>
      <c r="Z82" s="67"/>
      <c r="AA82" s="75">
        <v>2016</v>
      </c>
      <c r="AB82" s="67"/>
      <c r="AC82" s="67"/>
      <c r="AD82" s="67"/>
      <c r="AE82" s="75">
        <v>2016</v>
      </c>
      <c r="AF82" s="67"/>
      <c r="AG82" s="67"/>
      <c r="AH82" s="67"/>
      <c r="AI82" s="67"/>
      <c r="AJ82" s="67"/>
      <c r="AK82" s="67"/>
      <c r="AL82" s="67"/>
      <c r="AM82" s="67"/>
      <c r="AO82" s="2">
        <f>IF(K82="","",VLOOKUP(K82,Inflation!$A$2:'Inflation'!$B$25,2))</f>
        <v>105.74</v>
      </c>
      <c r="AP82" s="2" t="str">
        <f>IF(H82="","",H82*(Inflation!$B$2/AO82))</f>
        <v/>
      </c>
      <c r="AQ82" s="2">
        <f>IF(I82="","",I82*(Inflation!$B$2/AO82))</f>
        <v>29.42630035937205</v>
      </c>
      <c r="AR82" s="2">
        <f>IF(J82="","",J82*(Inflation!$B$2/AO82))</f>
        <v>89.787942122186507</v>
      </c>
      <c r="AS82" s="2">
        <f>IF(O82="","",VLOOKUP(O82,Inflation!$A$2:'Inflation'!$B$25,2))</f>
        <v>105.74</v>
      </c>
      <c r="AT82" s="2" t="str">
        <f>IF(L82="","",L82*(Inflation!$B$2/AS82))</f>
        <v/>
      </c>
      <c r="AU82" s="2">
        <f>IF(M82="","",M82*(Inflation!$B$2/AS82))</f>
        <v>168.25807641384529</v>
      </c>
      <c r="AV82" s="2">
        <f>IF(N82="","",N82*(Inflation!$B$2/AS82))</f>
        <v>486.66573671269157</v>
      </c>
      <c r="AW82" s="2">
        <f>IF(S82="","",VLOOKUP(S82,Inflation!$A$2:'Inflation'!$B$25,2))</f>
        <v>105.74</v>
      </c>
      <c r="AX82" s="2" t="str">
        <f>IF(P82="","",P82*(Inflation!$B$2/AW82))</f>
        <v/>
      </c>
      <c r="AY82" s="2">
        <f>IF(Q82="","",Q82*(Inflation!$B$2/AW82))</f>
        <v>126.00492717987518</v>
      </c>
      <c r="AZ82" s="2">
        <f>IF(R82="","",R82*(Inflation!$B$2/AW82))</f>
        <v>280.68163419708725</v>
      </c>
      <c r="BA82" s="2">
        <f>IF(W82="","",VLOOKUP(W82,Inflation!$A$2:'Inflation'!$B$25,2))</f>
        <v>105.74</v>
      </c>
      <c r="BB82" s="2" t="str">
        <f>IF(T82="","",T82*(Inflation!$B$2/BA82))</f>
        <v/>
      </c>
      <c r="BC82" s="2">
        <f>IF(U82="","",U82*(Inflation!$B$2/BA82))</f>
        <v>121.47780404766409</v>
      </c>
      <c r="BD82" s="2">
        <f>IF(V82="","",V82*(Inflation!$B$2/BA82))</f>
        <v>252.76437488178553</v>
      </c>
      <c r="BE82" s="2">
        <f>IF(AA82="","",VLOOKUP(AA82,Inflation!$A$2:'Inflation'!$B$25,2))</f>
        <v>105.74</v>
      </c>
      <c r="BF82" s="2" t="str">
        <f>IF(X82="","",X82*(Inflation!$B$2/BE82))</f>
        <v/>
      </c>
      <c r="BG82" s="2" t="str">
        <f>IF(Y82="","",Y82*(Inflation!$B$2/BE82))</f>
        <v/>
      </c>
      <c r="BH82" s="2" t="str">
        <f>IF(Z82="","",Z82*(Inflation!$B$2/BE82))</f>
        <v/>
      </c>
      <c r="BI82" s="2">
        <f>IF(AE82="","",VLOOKUP(AE82,Inflation!$A$2:'Inflation'!$B$25,2))</f>
        <v>105.74</v>
      </c>
      <c r="BJ82" s="2" t="str">
        <f>IF(AB82="","",AB82*(Inflation!$B$2/BI82))</f>
        <v/>
      </c>
      <c r="BK82" s="2" t="str">
        <f>IF(AC82="","",AC82*(Inflation!$B$2/BI82))</f>
        <v/>
      </c>
      <c r="BL82" s="2" t="str">
        <f>IF(AD82="","",AD82*(Inflation!$B$2/BI82))</f>
        <v/>
      </c>
      <c r="BM82" s="2" t="str">
        <f>IF(AI82="","",VLOOKUP(AI82,Inflation!$A$2:'Inflation'!$B$25,2))</f>
        <v/>
      </c>
      <c r="BN82" s="2" t="str">
        <f>IF(AF82="","",AF82*(Inflation!$B$2/BM82))</f>
        <v/>
      </c>
      <c r="BO82" s="2" t="str">
        <f>IF(AG82="","",AG82*(Inflation!$B$2/BM82))</f>
        <v/>
      </c>
      <c r="BP82" s="2" t="str">
        <f>IF(AH82="","",AH82*(Inflation!$B$2/BM82))</f>
        <v/>
      </c>
      <c r="BQ82" s="2" t="str">
        <f>IF(AM82="","",VLOOKUP(AM82,Inflation!$A$2:'Inflation'!$B$25,2))</f>
        <v/>
      </c>
      <c r="BR82" s="2" t="str">
        <f>IF(AJ82="","",AJ82*(Inflation!$B$2/BQ82))</f>
        <v/>
      </c>
      <c r="BS82" s="2" t="str">
        <f>IF(AK82="","",AK82*(Inflation!$B$2/BQ82))</f>
        <v/>
      </c>
      <c r="BT82" s="2" t="str">
        <f>IF(AL82="","",AL82*(Inflation!$B$2/BQ82))</f>
        <v/>
      </c>
    </row>
    <row r="83" spans="1:72" x14ac:dyDescent="0.2">
      <c r="A83" s="68" t="s">
        <v>333</v>
      </c>
      <c r="B83" s="68" t="s">
        <v>32</v>
      </c>
      <c r="C83" s="68" t="s">
        <v>31</v>
      </c>
      <c r="D83" s="68" t="s">
        <v>334</v>
      </c>
      <c r="E83" s="39"/>
      <c r="F83" s="72" t="s">
        <v>471</v>
      </c>
      <c r="G83" s="64" t="s">
        <v>560</v>
      </c>
      <c r="H83" s="68"/>
      <c r="I83" s="68">
        <v>590</v>
      </c>
      <c r="J83" s="68">
        <v>2700</v>
      </c>
      <c r="K83" s="76">
        <v>2016</v>
      </c>
      <c r="L83" s="68"/>
      <c r="M83" s="68">
        <v>610</v>
      </c>
      <c r="N83" s="68">
        <v>2800</v>
      </c>
      <c r="O83" s="76">
        <v>2016</v>
      </c>
      <c r="P83" s="68">
        <v>25</v>
      </c>
      <c r="Q83" s="68"/>
      <c r="R83" s="68"/>
      <c r="S83" s="81">
        <v>2016</v>
      </c>
      <c r="T83" s="80">
        <v>25</v>
      </c>
      <c r="U83" s="80"/>
      <c r="V83" s="80"/>
      <c r="W83" s="81">
        <v>2016</v>
      </c>
      <c r="X83" s="68"/>
      <c r="Y83" s="68"/>
      <c r="Z83" s="68"/>
      <c r="AA83" s="68"/>
      <c r="AB83" s="68"/>
      <c r="AC83" s="68"/>
      <c r="AD83" s="68"/>
      <c r="AE83" s="68"/>
      <c r="AF83" s="68"/>
      <c r="AG83" s="68"/>
      <c r="AH83" s="68"/>
      <c r="AI83" s="68"/>
      <c r="AJ83" s="68"/>
      <c r="AK83" s="68"/>
      <c r="AL83" s="68"/>
      <c r="AM83" s="68"/>
      <c r="AO83" s="2">
        <f>IF(K83="","",VLOOKUP(K83,Inflation!$A$2:'Inflation'!$B$25,2))</f>
        <v>105.74</v>
      </c>
      <c r="AP83" s="2" t="str">
        <f>IF(H83="","",H83*(Inflation!$B$2/AO83))</f>
        <v/>
      </c>
      <c r="AQ83" s="2">
        <f>IF(I83="","",I83*(Inflation!$B$2/AO83))</f>
        <v>445.16710800075663</v>
      </c>
      <c r="AR83" s="2">
        <f>IF(J83="","",J83*(Inflation!$B$2/AO83))</f>
        <v>2037.2054094949879</v>
      </c>
      <c r="AS83" s="2">
        <f>IF(O83="","",VLOOKUP(O83,Inflation!$A$2:'Inflation'!$B$25,2))</f>
        <v>105.74</v>
      </c>
      <c r="AT83" s="2" t="str">
        <f>IF(L83="","",L83*(Inflation!$B$2/AS83))</f>
        <v/>
      </c>
      <c r="AU83" s="2">
        <f>IF(M83="","",M83*(Inflation!$B$2/AS83))</f>
        <v>460.25751844146026</v>
      </c>
      <c r="AV83" s="2">
        <f>IF(N83="","",N83*(Inflation!$B$2/AS83))</f>
        <v>2112.6574616985058</v>
      </c>
      <c r="AW83" s="66">
        <f>IF(S83="","",VLOOKUP(S83,Inflation!$A$2:'Inflation'!$B$25,2))</f>
        <v>105.74</v>
      </c>
      <c r="AX83" s="66">
        <f>IF(P83="","",P83*(Inflation!$B$2/AW83))</f>
        <v>18.863013050879516</v>
      </c>
      <c r="AY83" s="66" t="str">
        <f>IF(Q83="","",Q83*(Inflation!$B$2/AW83))</f>
        <v/>
      </c>
      <c r="AZ83" s="66" t="str">
        <f>IF(R83="","",R83*(Inflation!$B$2/AW83))</f>
        <v/>
      </c>
      <c r="BA83" s="66">
        <f>IF(W83="","",VLOOKUP(W83,Inflation!$A$2:'Inflation'!$B$25,2))</f>
        <v>105.74</v>
      </c>
      <c r="BB83" s="66">
        <f>IF(T83="","",T83*(Inflation!$B$2/BA83))</f>
        <v>18.863013050879516</v>
      </c>
      <c r="BC83" s="2" t="str">
        <f>IF(U83="","",U83*(Inflation!$B$2/BA83))</f>
        <v/>
      </c>
      <c r="BD83" s="2" t="str">
        <f>IF(V83="","",V83*(Inflation!$B$2/BA83))</f>
        <v/>
      </c>
      <c r="BE83" s="2" t="str">
        <f>IF(AA83="","",VLOOKUP(AA83,Inflation!$A$2:'Inflation'!$B$25,2))</f>
        <v/>
      </c>
      <c r="BF83" s="2" t="str">
        <f>IF(X83="","",X83*(Inflation!$B$2/BE83))</f>
        <v/>
      </c>
      <c r="BG83" s="2" t="str">
        <f>IF(Y83="","",Y83*(Inflation!$B$2/BE83))</f>
        <v/>
      </c>
      <c r="BH83" s="2" t="str">
        <f>IF(Z83="","",Z83*(Inflation!$B$2/BE83))</f>
        <v/>
      </c>
      <c r="BI83" s="2" t="str">
        <f>IF(AE83="","",VLOOKUP(AE83,Inflation!$A$2:'Inflation'!$B$25,2))</f>
        <v/>
      </c>
      <c r="BJ83" s="2" t="str">
        <f>IF(AB83="","",AB83*(Inflation!$B$2/BI83))</f>
        <v/>
      </c>
      <c r="BK83" s="2" t="str">
        <f>IF(AC83="","",AC83*(Inflation!$B$2/BI83))</f>
        <v/>
      </c>
      <c r="BL83" s="2" t="str">
        <f>IF(AD83="","",AD83*(Inflation!$B$2/BI83))</f>
        <v/>
      </c>
      <c r="BM83" s="2" t="str">
        <f>IF(AI83="","",VLOOKUP(AI83,Inflation!$A$2:'Inflation'!$B$25,2))</f>
        <v/>
      </c>
      <c r="BN83" s="2" t="str">
        <f>IF(AF83="","",AF83*(Inflation!$B$2/BM83))</f>
        <v/>
      </c>
      <c r="BO83" s="2" t="str">
        <f>IF(AG83="","",AG83*(Inflation!$B$2/BM83))</f>
        <v/>
      </c>
      <c r="BP83" s="2" t="str">
        <f>IF(AH83="","",AH83*(Inflation!$B$2/BM83))</f>
        <v/>
      </c>
      <c r="BQ83" s="2" t="str">
        <f>IF(AM83="","",VLOOKUP(AM83,Inflation!$A$2:'Inflation'!$B$25,2))</f>
        <v/>
      </c>
      <c r="BR83" s="2" t="str">
        <f>IF(AJ83="","",AJ83*(Inflation!$B$2/BQ83))</f>
        <v/>
      </c>
      <c r="BS83" s="2" t="str">
        <f>IF(AK83="","",AK83*(Inflation!$B$2/BQ83))</f>
        <v/>
      </c>
      <c r="BT83" s="2" t="str">
        <f>IF(AL83="","",AL83*(Inflation!$B$2/BQ83))</f>
        <v/>
      </c>
    </row>
    <row r="84" spans="1:72" x14ac:dyDescent="0.2">
      <c r="A84" s="67" t="s">
        <v>199</v>
      </c>
      <c r="B84" s="67" t="s">
        <v>32</v>
      </c>
      <c r="C84" s="67" t="s">
        <v>31</v>
      </c>
      <c r="D84" s="67" t="s">
        <v>200</v>
      </c>
      <c r="E84" s="4"/>
      <c r="F84" s="72" t="s">
        <v>403</v>
      </c>
      <c r="G84" s="65" t="s">
        <v>561</v>
      </c>
      <c r="H84" s="73"/>
      <c r="I84" s="73"/>
      <c r="J84" s="73"/>
      <c r="K84" s="75">
        <v>2020</v>
      </c>
      <c r="L84" s="73">
        <v>13600</v>
      </c>
      <c r="M84" s="73"/>
      <c r="N84" s="73"/>
      <c r="O84" s="75">
        <v>2020</v>
      </c>
      <c r="P84" s="67">
        <v>-500</v>
      </c>
      <c r="Q84" s="67"/>
      <c r="R84" s="67"/>
      <c r="S84" s="75">
        <v>2020</v>
      </c>
      <c r="T84" s="67">
        <v>-600</v>
      </c>
      <c r="U84" s="67"/>
      <c r="V84" s="67"/>
      <c r="W84" s="75">
        <v>2020</v>
      </c>
      <c r="X84" s="73"/>
      <c r="Y84" s="73"/>
      <c r="Z84" s="73"/>
      <c r="AA84" s="67"/>
      <c r="AB84" s="73"/>
      <c r="AC84" s="73"/>
      <c r="AD84" s="73"/>
      <c r="AE84" s="67"/>
      <c r="AF84" s="67"/>
      <c r="AG84" s="67"/>
      <c r="AH84" s="67"/>
      <c r="AI84" s="67"/>
      <c r="AJ84" s="67"/>
      <c r="AK84" s="67"/>
      <c r="AL84" s="67"/>
      <c r="AM84" s="67"/>
      <c r="AO84" s="2">
        <f>IF(K84="","",VLOOKUP(K84,Inflation!$A$2:'Inflation'!$B$25,2))</f>
        <v>113.78400000000001</v>
      </c>
      <c r="AP84" s="2" t="str">
        <f>IF(H84="","",H84*(Inflation!$B$2/AO84))</f>
        <v/>
      </c>
      <c r="AQ84" s="2" t="str">
        <f>IF(I84="","",I84*(Inflation!$B$2/AO84))</f>
        <v/>
      </c>
      <c r="AR84" s="2" t="str">
        <f>IF(J84="","",J84*(Inflation!$B$2/AO84))</f>
        <v/>
      </c>
      <c r="AS84" s="2">
        <f>IF(O84="","",VLOOKUP(O84,Inflation!$A$2:'Inflation'!$B$25,2))</f>
        <v>113.78400000000001</v>
      </c>
      <c r="AT84" s="2">
        <f>IF(L84="","",L84*(Inflation!$B$2/AS84))</f>
        <v>9536.0402165506566</v>
      </c>
      <c r="AU84" s="2" t="str">
        <f>IF(M84="","",M84*(Inflation!$B$2/AS84))</f>
        <v/>
      </c>
      <c r="AV84" s="2" t="str">
        <f>IF(N84="","",N84*(Inflation!$B$2/AS84))</f>
        <v/>
      </c>
      <c r="AW84" s="2">
        <f>IF(S84="","",VLOOKUP(S84,Inflation!$A$2:'Inflation'!$B$25,2))</f>
        <v>113.78400000000001</v>
      </c>
      <c r="AX84" s="2">
        <f>IF(P84="","",P84*(Inflation!$B$2/AW84))</f>
        <v>-350.58971384377412</v>
      </c>
      <c r="AY84" s="2" t="str">
        <f>IF(Q84="","",Q84*(Inflation!$B$2/AW84))</f>
        <v/>
      </c>
      <c r="AZ84" s="2" t="str">
        <f>IF(R84="","",R84*(Inflation!$B$2/AW84))</f>
        <v/>
      </c>
      <c r="BA84" s="2">
        <f>IF(W84="","",VLOOKUP(W84,Inflation!$A$2:'Inflation'!$B$25,2))</f>
        <v>113.78400000000001</v>
      </c>
      <c r="BB84" s="2">
        <f>IF(T84="","",T84*(Inflation!$B$2/BA84))</f>
        <v>-420.70765661252898</v>
      </c>
      <c r="BC84" s="2" t="str">
        <f>IF(U84="","",U84*(Inflation!$B$2/BA84))</f>
        <v/>
      </c>
      <c r="BD84" s="2" t="str">
        <f>IF(V84="","",V84*(Inflation!$B$2/BA84))</f>
        <v/>
      </c>
      <c r="BE84" s="2" t="str">
        <f>IF(AA84="","",VLOOKUP(AA84,Inflation!$A$2:'Inflation'!$B$25,2))</f>
        <v/>
      </c>
      <c r="BF84" s="2" t="str">
        <f>IF(X84="","",X84*(Inflation!$B$2/BE84))</f>
        <v/>
      </c>
      <c r="BG84" s="2" t="str">
        <f>IF(Y84="","",Y84*(Inflation!$B$2/BE84))</f>
        <v/>
      </c>
      <c r="BH84" s="2" t="str">
        <f>IF(Z84="","",Z84*(Inflation!$B$2/BE84))</f>
        <v/>
      </c>
      <c r="BI84" s="2" t="str">
        <f>IF(AE84="","",VLOOKUP(AE84,Inflation!$A$2:'Inflation'!$B$25,2))</f>
        <v/>
      </c>
      <c r="BJ84" s="2" t="str">
        <f>IF(AB84="","",AB84*(Inflation!$B$2/BI84))</f>
        <v/>
      </c>
      <c r="BK84" s="2" t="str">
        <f>IF(AC84="","",AC84*(Inflation!$B$2/BI84))</f>
        <v/>
      </c>
      <c r="BL84" s="2" t="str">
        <f>IF(AD84="","",AD84*(Inflation!$B$2/BI84))</f>
        <v/>
      </c>
      <c r="BM84" s="2" t="str">
        <f>IF(AI84="","",VLOOKUP(AI84,Inflation!$A$2:'Inflation'!$B$25,2))</f>
        <v/>
      </c>
      <c r="BN84" s="2" t="str">
        <f>IF(AF84="","",AF84*(Inflation!$B$2/BM84))</f>
        <v/>
      </c>
      <c r="BO84" s="2" t="str">
        <f>IF(AG84="","",AG84*(Inflation!$B$2/BM84))</f>
        <v/>
      </c>
      <c r="BP84" s="2" t="str">
        <f>IF(AH84="","",AH84*(Inflation!$B$2/BM84))</f>
        <v/>
      </c>
      <c r="BQ84" s="2" t="str">
        <f>IF(AM84="","",VLOOKUP(AM84,Inflation!$A$2:'Inflation'!$B$25,2))</f>
        <v/>
      </c>
      <c r="BR84" s="2" t="str">
        <f>IF(AJ84="","",AJ84*(Inflation!$B$2/BQ84))</f>
        <v/>
      </c>
      <c r="BS84" s="2" t="str">
        <f>IF(AK84="","",AK84*(Inflation!$B$2/BQ84))</f>
        <v/>
      </c>
      <c r="BT84" s="2" t="str">
        <f>IF(AL84="","",AL84*(Inflation!$B$2/BQ84))</f>
        <v/>
      </c>
    </row>
    <row r="85" spans="1:72" x14ac:dyDescent="0.2">
      <c r="A85" s="67" t="s">
        <v>319</v>
      </c>
      <c r="B85" s="67" t="s">
        <v>32</v>
      </c>
      <c r="C85" s="67" t="s">
        <v>320</v>
      </c>
      <c r="D85" s="67" t="s">
        <v>321</v>
      </c>
      <c r="E85" s="4"/>
      <c r="F85" s="40" t="s">
        <v>465</v>
      </c>
      <c r="G85" s="65" t="s">
        <v>562</v>
      </c>
      <c r="H85" s="67"/>
      <c r="I85" s="67">
        <v>3</v>
      </c>
      <c r="J85" s="67">
        <v>44</v>
      </c>
      <c r="K85" s="75">
        <v>2018</v>
      </c>
      <c r="L85" s="67"/>
      <c r="M85" s="67">
        <v>13</v>
      </c>
      <c r="N85" s="67">
        <v>202</v>
      </c>
      <c r="O85" s="75">
        <v>2018</v>
      </c>
      <c r="P85" s="67"/>
      <c r="Q85" s="82">
        <v>3</v>
      </c>
      <c r="R85" s="82">
        <v>14</v>
      </c>
      <c r="S85" s="83">
        <v>2018</v>
      </c>
      <c r="T85" s="82"/>
      <c r="U85" s="82">
        <v>3</v>
      </c>
      <c r="V85" s="82">
        <v>14</v>
      </c>
      <c r="W85" s="83">
        <v>2018</v>
      </c>
      <c r="X85" s="67"/>
      <c r="Y85" s="67"/>
      <c r="Z85" s="67"/>
      <c r="AA85" s="67"/>
      <c r="AB85" s="67"/>
      <c r="AC85" s="67"/>
      <c r="AD85" s="67"/>
      <c r="AE85" s="67"/>
      <c r="AF85" s="67"/>
      <c r="AG85" s="67"/>
      <c r="AH85" s="67"/>
      <c r="AI85" s="67"/>
      <c r="AJ85" s="67"/>
      <c r="AK85" s="67"/>
      <c r="AL85" s="67"/>
      <c r="AM85" s="67"/>
      <c r="AO85" s="2">
        <f>IF(K85="","",VLOOKUP(K85,Inflation!$A$2:'Inflation'!$B$25,2))</f>
        <v>110.339</v>
      </c>
      <c r="AP85" s="2" t="str">
        <f>IF(H85="","",H85*(Inflation!$B$2/AO85))</f>
        <v/>
      </c>
      <c r="AQ85" s="2">
        <f>IF(I85="","",I85*(Inflation!$B$2/AO85))</f>
        <v>2.1692148741605419</v>
      </c>
      <c r="AR85" s="2">
        <f>IF(J85="","",J85*(Inflation!$B$2/AO85))</f>
        <v>31.815151487687945</v>
      </c>
      <c r="AS85" s="2">
        <f>IF(O85="","",VLOOKUP(O85,Inflation!$A$2:'Inflation'!$B$25,2))</f>
        <v>110.339</v>
      </c>
      <c r="AT85" s="2" t="str">
        <f>IF(L85="","",L85*(Inflation!$B$2/AS85))</f>
        <v/>
      </c>
      <c r="AU85" s="2">
        <f>IF(M85="","",M85*(Inflation!$B$2/AS85))</f>
        <v>9.3999311213623482</v>
      </c>
      <c r="AV85" s="2">
        <f>IF(N85="","",N85*(Inflation!$B$2/AS85))</f>
        <v>146.06046819347648</v>
      </c>
      <c r="AW85" s="2">
        <f>IF(S85="","",VLOOKUP(S85,Inflation!$A$2:'Inflation'!$B$25,2))</f>
        <v>110.339</v>
      </c>
      <c r="AX85" s="2" t="str">
        <f>IF(P85="","",P85*(Inflation!$B$2/AW85))</f>
        <v/>
      </c>
      <c r="AY85" s="2">
        <f>IF(Q85="","",Q85*(Inflation!$B$2/AW85))</f>
        <v>2.1692148741605419</v>
      </c>
      <c r="AZ85" s="2">
        <f>IF(R85="","",R85*(Inflation!$B$2/AW85))</f>
        <v>10.123002746082529</v>
      </c>
      <c r="BA85" s="2">
        <f>IF(W85="","",VLOOKUP(W85,Inflation!$A$2:'Inflation'!$B$25,2))</f>
        <v>110.339</v>
      </c>
      <c r="BB85" s="2" t="str">
        <f>IF(T85="","",T85*(Inflation!$B$2/BA85))</f>
        <v/>
      </c>
      <c r="BC85" s="2">
        <f>IF(U85="","",U85*(Inflation!$B$2/BA85))</f>
        <v>2.1692148741605419</v>
      </c>
      <c r="BD85" s="2">
        <f>IF(V85="","",V85*(Inflation!$B$2/BA85))</f>
        <v>10.123002746082529</v>
      </c>
      <c r="BE85" s="2" t="str">
        <f>IF(AA85="","",VLOOKUP(AA85,Inflation!$A$2:'Inflation'!$B$25,2))</f>
        <v/>
      </c>
      <c r="BF85" s="2" t="str">
        <f>IF(X85="","",X85*(Inflation!$B$2/BE85))</f>
        <v/>
      </c>
      <c r="BG85" s="2" t="str">
        <f>IF(Y85="","",Y85*(Inflation!$B$2/BE85))</f>
        <v/>
      </c>
      <c r="BH85" s="2" t="str">
        <f>IF(Z85="","",Z85*(Inflation!$B$2/BE85))</f>
        <v/>
      </c>
      <c r="BI85" s="2" t="str">
        <f>IF(AE85="","",VLOOKUP(AE85,Inflation!$A$2:'Inflation'!$B$25,2))</f>
        <v/>
      </c>
      <c r="BJ85" s="2" t="str">
        <f>IF(AB85="","",AB85*(Inflation!$B$2/BI85))</f>
        <v/>
      </c>
      <c r="BK85" s="2" t="str">
        <f>IF(AC85="","",AC85*(Inflation!$B$2/BI85))</f>
        <v/>
      </c>
      <c r="BL85" s="2" t="str">
        <f>IF(AD85="","",AD85*(Inflation!$B$2/BI85))</f>
        <v/>
      </c>
      <c r="BM85" s="2" t="str">
        <f>IF(AI85="","",VLOOKUP(AI85,Inflation!$A$2:'Inflation'!$B$25,2))</f>
        <v/>
      </c>
      <c r="BN85" s="2" t="str">
        <f>IF(AF85="","",AF85*(Inflation!$B$2/BM85))</f>
        <v/>
      </c>
      <c r="BO85" s="2" t="str">
        <f>IF(AG85="","",AG85*(Inflation!$B$2/BM85))</f>
        <v/>
      </c>
      <c r="BP85" s="2" t="str">
        <f>IF(AH85="","",AH85*(Inflation!$B$2/BM85))</f>
        <v/>
      </c>
      <c r="BQ85" s="2" t="str">
        <f>IF(AM85="","",VLOOKUP(AM85,Inflation!$A$2:'Inflation'!$B$25,2))</f>
        <v/>
      </c>
      <c r="BR85" s="2" t="str">
        <f>IF(AJ85="","",AJ85*(Inflation!$B$2/BQ85))</f>
        <v/>
      </c>
      <c r="BS85" s="2" t="str">
        <f>IF(AK85="","",AK85*(Inflation!$B$2/BQ85))</f>
        <v/>
      </c>
      <c r="BT85" s="2" t="str">
        <f>IF(AL85="","",AL85*(Inflation!$B$2/BQ85))</f>
        <v/>
      </c>
    </row>
    <row r="86" spans="1:72" x14ac:dyDescent="0.2">
      <c r="A86" s="68" t="s">
        <v>330</v>
      </c>
      <c r="B86" s="68" t="s">
        <v>35</v>
      </c>
      <c r="C86" s="68" t="s">
        <v>331</v>
      </c>
      <c r="D86" s="68" t="s">
        <v>332</v>
      </c>
      <c r="E86" s="39"/>
      <c r="F86" s="40" t="s">
        <v>470</v>
      </c>
      <c r="G86" s="64" t="s">
        <v>563</v>
      </c>
      <c r="H86" s="68"/>
      <c r="I86" s="68"/>
      <c r="J86" s="68"/>
      <c r="K86" s="68"/>
      <c r="L86" s="68"/>
      <c r="M86" s="68"/>
      <c r="N86" s="68"/>
      <c r="O86" s="68"/>
      <c r="P86" s="68">
        <v>-78.5</v>
      </c>
      <c r="Q86" s="68">
        <v>-59.3</v>
      </c>
      <c r="R86" s="68">
        <v>-107.94</v>
      </c>
      <c r="S86" s="76">
        <v>2020</v>
      </c>
      <c r="T86" s="68">
        <v>-80.7</v>
      </c>
      <c r="U86" s="68">
        <v>-60.21</v>
      </c>
      <c r="V86" s="68">
        <v>-111.6</v>
      </c>
      <c r="W86" s="76">
        <v>2020</v>
      </c>
      <c r="X86" s="68"/>
      <c r="Y86" s="68"/>
      <c r="Z86" s="68"/>
      <c r="AA86" s="68"/>
      <c r="AB86" s="68"/>
      <c r="AC86" s="68"/>
      <c r="AD86" s="68"/>
      <c r="AE86" s="68"/>
      <c r="AF86" s="68"/>
      <c r="AG86" s="68"/>
      <c r="AH86" s="68"/>
      <c r="AI86" s="68"/>
      <c r="AJ86" s="68"/>
      <c r="AK86" s="68"/>
      <c r="AL86" s="68"/>
      <c r="AM86" s="68"/>
      <c r="AO86" s="2" t="str">
        <f>IF(K86="","",VLOOKUP(K86,Inflation!$A$2:'Inflation'!$B$25,2))</f>
        <v/>
      </c>
      <c r="AP86" s="2" t="str">
        <f>IF(H86="","",H86*(Inflation!$B$2/AO86))</f>
        <v/>
      </c>
      <c r="AQ86" s="2" t="str">
        <f>IF(I86="","",I86*(Inflation!$B$2/AO86))</f>
        <v/>
      </c>
      <c r="AR86" s="2" t="str">
        <f>IF(J86="","",J86*(Inflation!$B$2/AO86))</f>
        <v/>
      </c>
      <c r="AS86" s="2" t="str">
        <f>IF(O86="","",VLOOKUP(O86,Inflation!$A$2:'Inflation'!$B$25,2))</f>
        <v/>
      </c>
      <c r="AT86" s="2" t="str">
        <f>IF(L86="","",L86*(Inflation!$B$2/AS86))</f>
        <v/>
      </c>
      <c r="AU86" s="2" t="str">
        <f>IF(M86="","",M86*(Inflation!$B$2/AS86))</f>
        <v/>
      </c>
      <c r="AV86" s="2" t="str">
        <f>IF(N86="","",N86*(Inflation!$B$2/AS86))</f>
        <v/>
      </c>
      <c r="AW86" s="2">
        <f>IF(S86="","",VLOOKUP(S86,Inflation!$A$2:'Inflation'!$B$25,2))</f>
        <v>113.78400000000001</v>
      </c>
      <c r="AX86" s="2">
        <f>IF(P86="","",P86*(Inflation!$B$2/AW86))</f>
        <v>-55.042585073472537</v>
      </c>
      <c r="AY86" s="2">
        <f>IF(Q86="","",Q86*(Inflation!$B$2/AW86))</f>
        <v>-41.579940061871611</v>
      </c>
      <c r="AZ86" s="2">
        <f>IF(R86="","",R86*(Inflation!$B$2/AW86))</f>
        <v>-75.685307424593958</v>
      </c>
      <c r="BA86" s="2">
        <f>IF(W86="","",VLOOKUP(W86,Inflation!$A$2:'Inflation'!$B$25,2))</f>
        <v>113.78400000000001</v>
      </c>
      <c r="BB86" s="2">
        <f>IF(T86="","",T86*(Inflation!$B$2/BA86))</f>
        <v>-56.58517981438515</v>
      </c>
      <c r="BC86" s="2">
        <f>IF(U86="","",U86*(Inflation!$B$2/BA86))</f>
        <v>-42.218013341067284</v>
      </c>
      <c r="BD86" s="2">
        <f>IF(V86="","",V86*(Inflation!$B$2/BA86))</f>
        <v>-78.251624129930377</v>
      </c>
      <c r="BE86" s="2" t="str">
        <f>IF(AA86="","",VLOOKUP(AA86,Inflation!$A$2:'Inflation'!$B$25,2))</f>
        <v/>
      </c>
      <c r="BF86" s="2" t="str">
        <f>IF(X86="","",X86*(Inflation!$B$2/BE86))</f>
        <v/>
      </c>
      <c r="BG86" s="2" t="str">
        <f>IF(Y86="","",Y86*(Inflation!$B$2/BE86))</f>
        <v/>
      </c>
      <c r="BH86" s="2" t="str">
        <f>IF(Z86="","",Z86*(Inflation!$B$2/BE86))</f>
        <v/>
      </c>
      <c r="BI86" s="2" t="str">
        <f>IF(AE86="","",VLOOKUP(AE86,Inflation!$A$2:'Inflation'!$B$25,2))</f>
        <v/>
      </c>
      <c r="BJ86" s="2" t="str">
        <f>IF(AB86="","",AB86*(Inflation!$B$2/BI86))</f>
        <v/>
      </c>
      <c r="BK86" s="2" t="str">
        <f>IF(AC86="","",AC86*(Inflation!$B$2/BI86))</f>
        <v/>
      </c>
      <c r="BL86" s="2" t="str">
        <f>IF(AD86="","",AD86*(Inflation!$B$2/BI86))</f>
        <v/>
      </c>
      <c r="BM86" s="2" t="str">
        <f>IF(AI86="","",VLOOKUP(AI86,Inflation!$A$2:'Inflation'!$B$25,2))</f>
        <v/>
      </c>
      <c r="BN86" s="2" t="str">
        <f>IF(AF86="","",AF86*(Inflation!$B$2/BM86))</f>
        <v/>
      </c>
      <c r="BO86" s="2" t="str">
        <f>IF(AG86="","",AG86*(Inflation!$B$2/BM86))</f>
        <v/>
      </c>
      <c r="BP86" s="2" t="str">
        <f>IF(AH86="","",AH86*(Inflation!$B$2/BM86))</f>
        <v/>
      </c>
      <c r="BQ86" s="2" t="str">
        <f>IF(AM86="","",VLOOKUP(AM86,Inflation!$A$2:'Inflation'!$B$25,2))</f>
        <v/>
      </c>
      <c r="BR86" s="2" t="str">
        <f>IF(AJ86="","",AJ86*(Inflation!$B$2/BQ86))</f>
        <v/>
      </c>
      <c r="BS86" s="2" t="str">
        <f>IF(AK86="","",AK86*(Inflation!$B$2/BQ86))</f>
        <v/>
      </c>
      <c r="BT86" s="2" t="str">
        <f>IF(AL86="","",AL86*(Inflation!$B$2/BQ86))</f>
        <v/>
      </c>
    </row>
    <row r="87" spans="1:72" x14ac:dyDescent="0.2">
      <c r="A87" s="68" t="s">
        <v>248</v>
      </c>
      <c r="B87" s="68" t="s">
        <v>35</v>
      </c>
      <c r="C87" s="68" t="s">
        <v>12</v>
      </c>
      <c r="D87" s="68" t="s">
        <v>249</v>
      </c>
      <c r="E87" s="39"/>
      <c r="F87" s="40" t="s">
        <v>428</v>
      </c>
      <c r="G87" s="68" t="s">
        <v>564</v>
      </c>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O87" s="2" t="str">
        <f>IF(K87="","",VLOOKUP(K87,Inflation!$A$2:'Inflation'!$B$25,2))</f>
        <v/>
      </c>
      <c r="AP87" s="2" t="str">
        <f>IF(H87="","",H87*(Inflation!$B$2/AO87))</f>
        <v/>
      </c>
      <c r="AQ87" s="2" t="str">
        <f>IF(I87="","",I87*(Inflation!$B$2/AO87))</f>
        <v/>
      </c>
      <c r="AR87" s="2" t="str">
        <f>IF(J87="","",J87*(Inflation!$B$2/AO87))</f>
        <v/>
      </c>
      <c r="AS87" s="2" t="str">
        <f>IF(O87="","",VLOOKUP(O87,Inflation!$A$2:'Inflation'!$B$25,2))</f>
        <v/>
      </c>
      <c r="AT87" s="2" t="str">
        <f>IF(L87="","",L87*(Inflation!$B$2/AS87))</f>
        <v/>
      </c>
      <c r="AU87" s="2" t="str">
        <f>IF(M87="","",M87*(Inflation!$B$2/AS87))</f>
        <v/>
      </c>
      <c r="AV87" s="2" t="str">
        <f>IF(N87="","",N87*(Inflation!$B$2/AS87))</f>
        <v/>
      </c>
      <c r="AW87" s="2" t="str">
        <f>IF(S87="","",VLOOKUP(S87,Inflation!$A$2:'Inflation'!$B$25,2))</f>
        <v/>
      </c>
      <c r="AX87" s="2" t="str">
        <f>IF(P87="","",P87*(Inflation!$B$2/AW87))</f>
        <v/>
      </c>
      <c r="AY87" s="2" t="str">
        <f>IF(Q87="","",Q87*(Inflation!$B$2/AW87))</f>
        <v/>
      </c>
      <c r="AZ87" s="2" t="str">
        <f>IF(R87="","",R87*(Inflation!$B$2/AW87))</f>
        <v/>
      </c>
      <c r="BA87" s="2" t="str">
        <f>IF(W87="","",VLOOKUP(W87,Inflation!$A$2:'Inflation'!$B$25,2))</f>
        <v/>
      </c>
      <c r="BB87" s="2" t="str">
        <f>IF(T87="","",T87*(Inflation!$B$2/BA87))</f>
        <v/>
      </c>
      <c r="BC87" s="2" t="str">
        <f>IF(U87="","",U87*(Inflation!$B$2/BA87))</f>
        <v/>
      </c>
      <c r="BD87" s="2" t="str">
        <f>IF(V87="","",V87*(Inflation!$B$2/BA87))</f>
        <v/>
      </c>
      <c r="BE87" s="2" t="str">
        <f>IF(AA87="","",VLOOKUP(AA87,Inflation!$A$2:'Inflation'!$B$25,2))</f>
        <v/>
      </c>
      <c r="BF87" s="2" t="str">
        <f>IF(X87="","",X87*(Inflation!$B$2/BE87))</f>
        <v/>
      </c>
      <c r="BG87" s="2" t="str">
        <f>IF(Y87="","",Y87*(Inflation!$B$2/BE87))</f>
        <v/>
      </c>
      <c r="BH87" s="2" t="str">
        <f>IF(Z87="","",Z87*(Inflation!$B$2/BE87))</f>
        <v/>
      </c>
      <c r="BI87" s="2" t="str">
        <f>IF(AE87="","",VLOOKUP(AE87,Inflation!$A$2:'Inflation'!$B$25,2))</f>
        <v/>
      </c>
      <c r="BJ87" s="2" t="str">
        <f>IF(AB87="","",AB87*(Inflation!$B$2/BI87))</f>
        <v/>
      </c>
      <c r="BK87" s="2" t="str">
        <f>IF(AC87="","",AC87*(Inflation!$B$2/BI87))</f>
        <v/>
      </c>
      <c r="BL87" s="2" t="str">
        <f>IF(AD87="","",AD87*(Inflation!$B$2/BI87))</f>
        <v/>
      </c>
      <c r="BM87" s="2" t="str">
        <f>IF(AI87="","",VLOOKUP(AI87,Inflation!$A$2:'Inflation'!$B$25,2))</f>
        <v/>
      </c>
      <c r="BN87" s="2" t="str">
        <f>IF(AF87="","",AF87*(Inflation!$B$2/BM87))</f>
        <v/>
      </c>
      <c r="BO87" s="2" t="str">
        <f>IF(AG87="","",AG87*(Inflation!$B$2/BM87))</f>
        <v/>
      </c>
      <c r="BP87" s="2" t="str">
        <f>IF(AH87="","",AH87*(Inflation!$B$2/BM87))</f>
        <v/>
      </c>
      <c r="BQ87" s="2" t="str">
        <f>IF(AM87="","",VLOOKUP(AM87,Inflation!$A$2:'Inflation'!$B$25,2))</f>
        <v/>
      </c>
      <c r="BR87" s="2" t="str">
        <f>IF(AJ87="","",AJ87*(Inflation!$B$2/BQ87))</f>
        <v/>
      </c>
      <c r="BS87" s="2" t="str">
        <f>IF(AK87="","",AK87*(Inflation!$B$2/BQ87))</f>
        <v/>
      </c>
      <c r="BT87" s="2" t="str">
        <f>IF(AL87="","",AL87*(Inflation!$B$2/BQ87))</f>
        <v/>
      </c>
    </row>
    <row r="88" spans="1:72" x14ac:dyDescent="0.2">
      <c r="A88" s="68" t="s">
        <v>338</v>
      </c>
      <c r="B88" s="68" t="s">
        <v>35</v>
      </c>
      <c r="C88" s="68" t="s">
        <v>339</v>
      </c>
      <c r="D88" s="68" t="s">
        <v>340</v>
      </c>
      <c r="E88" s="39"/>
      <c r="F88" s="40" t="s">
        <v>473</v>
      </c>
      <c r="G88" s="77" t="s">
        <v>565</v>
      </c>
      <c r="H88" s="68"/>
      <c r="I88" s="68"/>
      <c r="J88" s="68"/>
      <c r="K88" s="68"/>
      <c r="L88" s="68"/>
      <c r="M88" s="68"/>
      <c r="N88" s="68"/>
      <c r="O88" s="68"/>
      <c r="P88" s="68">
        <v>-129.80000000000001</v>
      </c>
      <c r="Q88" s="68"/>
      <c r="R88" s="68"/>
      <c r="S88" s="76">
        <v>2019</v>
      </c>
      <c r="T88" s="68">
        <v>-132.5</v>
      </c>
      <c r="U88" s="68"/>
      <c r="V88" s="68"/>
      <c r="W88" s="76">
        <v>2019</v>
      </c>
      <c r="X88" s="68"/>
      <c r="Y88" s="68"/>
      <c r="Z88" s="68"/>
      <c r="AA88" s="68"/>
      <c r="AB88" s="68"/>
      <c r="AC88" s="68"/>
      <c r="AD88" s="68"/>
      <c r="AE88" s="68"/>
      <c r="AF88" s="68"/>
      <c r="AG88" s="68"/>
      <c r="AH88" s="68"/>
      <c r="AI88" s="68"/>
      <c r="AJ88" s="68"/>
      <c r="AK88" s="68"/>
      <c r="AL88" s="68"/>
      <c r="AM88" s="68"/>
      <c r="AO88" s="2" t="str">
        <f>IF(K88="","",VLOOKUP(K88,Inflation!$A$2:'Inflation'!$B$25,2))</f>
        <v/>
      </c>
      <c r="AP88" s="2" t="str">
        <f>IF(H88="","",H88*(Inflation!$B$2/AO88))</f>
        <v/>
      </c>
      <c r="AQ88" s="2" t="str">
        <f>IF(I88="","",I88*(Inflation!$B$2/AO88))</f>
        <v/>
      </c>
      <c r="AR88" s="2" t="str">
        <f>IF(J88="","",J88*(Inflation!$B$2/AO88))</f>
        <v/>
      </c>
      <c r="AS88" s="2" t="str">
        <f>IF(O88="","",VLOOKUP(O88,Inflation!$A$2:'Inflation'!$B$25,2))</f>
        <v/>
      </c>
      <c r="AT88" s="2" t="str">
        <f>IF(L88="","",L88*(Inflation!$B$2/AS88))</f>
        <v/>
      </c>
      <c r="AU88" s="2" t="str">
        <f>IF(M88="","",M88*(Inflation!$B$2/AS88))</f>
        <v/>
      </c>
      <c r="AV88" s="2" t="str">
        <f>IF(N88="","",N88*(Inflation!$B$2/AS88))</f>
        <v/>
      </c>
      <c r="AW88" s="2">
        <f>IF(S88="","",VLOOKUP(S88,Inflation!$A$2:'Inflation'!$B$25,2))</f>
        <v>112.318</v>
      </c>
      <c r="AX88" s="2">
        <f>IF(P88="","",P88*(Inflation!$B$2/AW88))</f>
        <v>-92.201013194679405</v>
      </c>
      <c r="AY88" s="2" t="str">
        <f>IF(Q88="","",Q88*(Inflation!$B$2/AW88))</f>
        <v/>
      </c>
      <c r="AZ88" s="2" t="str">
        <f>IF(R88="","",R88*(Inflation!$B$2/AW88))</f>
        <v/>
      </c>
      <c r="BA88" s="2">
        <f>IF(W88="","",VLOOKUP(W88,Inflation!$A$2:'Inflation'!$B$25,2))</f>
        <v>112.318</v>
      </c>
      <c r="BB88" s="2">
        <f>IF(T88="","",T88*(Inflation!$B$2/BA88))</f>
        <v>-94.118907922149617</v>
      </c>
      <c r="BC88" s="2" t="str">
        <f>IF(U88="","",U88*(Inflation!$B$2/BA88))</f>
        <v/>
      </c>
      <c r="BD88" s="2" t="str">
        <f>IF(V88="","",V88*(Inflation!$B$2/BA88))</f>
        <v/>
      </c>
      <c r="BE88" s="2" t="str">
        <f>IF(AA88="","",VLOOKUP(AA88,Inflation!$A$2:'Inflation'!$B$25,2))</f>
        <v/>
      </c>
      <c r="BF88" s="2" t="str">
        <f>IF(X88="","",X88*(Inflation!$B$2/BE88))</f>
        <v/>
      </c>
      <c r="BG88" s="2" t="str">
        <f>IF(Y88="","",Y88*(Inflation!$B$2/BE88))</f>
        <v/>
      </c>
      <c r="BH88" s="2" t="str">
        <f>IF(Z88="","",Z88*(Inflation!$B$2/BE88))</f>
        <v/>
      </c>
      <c r="BI88" s="2" t="str">
        <f>IF(AE88="","",VLOOKUP(AE88,Inflation!$A$2:'Inflation'!$B$25,2))</f>
        <v/>
      </c>
      <c r="BJ88" s="2" t="str">
        <f>IF(AB88="","",AB88*(Inflation!$B$2/BI88))</f>
        <v/>
      </c>
      <c r="BK88" s="2" t="str">
        <f>IF(AC88="","",AC88*(Inflation!$B$2/BI88))</f>
        <v/>
      </c>
      <c r="BL88" s="2" t="str">
        <f>IF(AD88="","",AD88*(Inflation!$B$2/BI88))</f>
        <v/>
      </c>
      <c r="BM88" s="2" t="str">
        <f>IF(AI88="","",VLOOKUP(AI88,Inflation!$A$2:'Inflation'!$B$25,2))</f>
        <v/>
      </c>
      <c r="BN88" s="2" t="str">
        <f>IF(AF88="","",AF88*(Inflation!$B$2/BM88))</f>
        <v/>
      </c>
      <c r="BO88" s="2" t="str">
        <f>IF(AG88="","",AG88*(Inflation!$B$2/BM88))</f>
        <v/>
      </c>
      <c r="BP88" s="2" t="str">
        <f>IF(AH88="","",AH88*(Inflation!$B$2/BM88))</f>
        <v/>
      </c>
      <c r="BQ88" s="2" t="str">
        <f>IF(AM88="","",VLOOKUP(AM88,Inflation!$A$2:'Inflation'!$B$25,2))</f>
        <v/>
      </c>
      <c r="BR88" s="2" t="str">
        <f>IF(AJ88="","",AJ88*(Inflation!$B$2/BQ88))</f>
        <v/>
      </c>
      <c r="BS88" s="2" t="str">
        <f>IF(AK88="","",AK88*(Inflation!$B$2/BQ88))</f>
        <v/>
      </c>
      <c r="BT88" s="2" t="str">
        <f>IF(AL88="","",AL88*(Inflation!$B$2/BQ88))</f>
        <v/>
      </c>
    </row>
    <row r="89" spans="1:72" ht="22.5" x14ac:dyDescent="0.2">
      <c r="A89" s="68" t="s">
        <v>341</v>
      </c>
      <c r="B89" s="68" t="s">
        <v>49</v>
      </c>
      <c r="C89" s="68" t="s">
        <v>49</v>
      </c>
      <c r="D89" s="68" t="s">
        <v>342</v>
      </c>
      <c r="E89" s="39" t="s">
        <v>395</v>
      </c>
      <c r="F89" s="40" t="s">
        <v>474</v>
      </c>
      <c r="G89" s="77" t="s">
        <v>566</v>
      </c>
      <c r="H89" s="68"/>
      <c r="I89" s="68"/>
      <c r="J89" s="68"/>
      <c r="K89" s="68"/>
      <c r="L89" s="68"/>
      <c r="M89" s="68"/>
      <c r="N89" s="68"/>
      <c r="O89" s="68"/>
      <c r="P89" s="68"/>
      <c r="Q89" s="68"/>
      <c r="R89" s="68"/>
      <c r="S89" s="68"/>
      <c r="T89" s="68"/>
      <c r="U89" s="68"/>
      <c r="V89" s="68"/>
      <c r="W89" s="68"/>
      <c r="X89" s="68">
        <v>-258.96300000000002</v>
      </c>
      <c r="Y89" s="68"/>
      <c r="Z89" s="68"/>
      <c r="AA89" s="68">
        <v>2021</v>
      </c>
      <c r="AB89" s="68">
        <v>-274.54300000000001</v>
      </c>
      <c r="AC89" s="68"/>
      <c r="AD89" s="68"/>
      <c r="AE89" s="68">
        <v>2021</v>
      </c>
      <c r="AF89" s="68"/>
      <c r="AG89" s="68"/>
      <c r="AH89" s="68"/>
      <c r="AI89" s="68"/>
      <c r="AJ89" s="68"/>
      <c r="AK89" s="68"/>
      <c r="AL89" s="68"/>
      <c r="AM89" s="68"/>
      <c r="AO89" s="2" t="str">
        <f>IF(K89="","",VLOOKUP(K89,Inflation!$A$2:'Inflation'!$B$25,2))</f>
        <v/>
      </c>
      <c r="AP89" s="2" t="str">
        <f>IF(H89="","",H89*(Inflation!$B$2/AO89))</f>
        <v/>
      </c>
      <c r="AQ89" s="2" t="str">
        <f>IF(I89="","",I89*(Inflation!$B$2/AO89))</f>
        <v/>
      </c>
      <c r="AR89" s="2" t="str">
        <f>IF(J89="","",J89*(Inflation!$B$2/AO89))</f>
        <v/>
      </c>
      <c r="AS89" s="2" t="str">
        <f>IF(O89="","",VLOOKUP(O89,Inflation!$A$2:'Inflation'!$B$25,2))</f>
        <v/>
      </c>
      <c r="AT89" s="2" t="str">
        <f>IF(L89="","",L89*(Inflation!$B$2/AS89))</f>
        <v/>
      </c>
      <c r="AU89" s="2" t="str">
        <f>IF(M89="","",M89*(Inflation!$B$2/AS89))</f>
        <v/>
      </c>
      <c r="AV89" s="2" t="str">
        <f>IF(N89="","",N89*(Inflation!$B$2/AS89))</f>
        <v/>
      </c>
      <c r="AW89" s="2" t="str">
        <f>IF(S89="","",VLOOKUP(S89,Inflation!$A$2:'Inflation'!$B$25,2))</f>
        <v/>
      </c>
      <c r="AX89" s="2" t="str">
        <f>IF(P89="","",P89*(Inflation!$B$2/AW89))</f>
        <v/>
      </c>
      <c r="AY89" s="2" t="str">
        <f>IF(Q89="","",Q89*(Inflation!$B$2/AW89))</f>
        <v/>
      </c>
      <c r="AZ89" s="2" t="str">
        <f>IF(R89="","",R89*(Inflation!$B$2/AW89))</f>
        <v/>
      </c>
      <c r="BA89" s="2" t="str">
        <f>IF(W89="","",VLOOKUP(W89,Inflation!$A$2:'Inflation'!$B$25,2))</f>
        <v/>
      </c>
      <c r="BB89" s="2" t="str">
        <f>IF(T89="","",T89*(Inflation!$B$2/BA89))</f>
        <v/>
      </c>
      <c r="BC89" s="2" t="str">
        <f>IF(U89="","",U89*(Inflation!$B$2/BA89))</f>
        <v/>
      </c>
      <c r="BD89" s="2" t="str">
        <f>IF(V89="","",V89*(Inflation!$B$2/BA89))</f>
        <v/>
      </c>
      <c r="BE89" s="2">
        <f>IF(AA89="","",VLOOKUP(AA89,Inflation!$A$2:'Inflation'!$B$25,2))</f>
        <v>118.895</v>
      </c>
      <c r="BF89" s="2">
        <f>IF(X89="","",X89*(Inflation!$B$2/BE89))</f>
        <v>-173.77387635308469</v>
      </c>
      <c r="BG89" s="2" t="str">
        <f>IF(Y89="","",Y89*(Inflation!$B$2/BE89))</f>
        <v/>
      </c>
      <c r="BH89" s="2" t="str">
        <f>IF(Z89="","",Z89*(Inflation!$B$2/BE89))</f>
        <v/>
      </c>
      <c r="BI89" s="2">
        <f>IF(AE89="","",VLOOKUP(AE89,Inflation!$A$2:'Inflation'!$B$25,2))</f>
        <v>118.895</v>
      </c>
      <c r="BJ89" s="2">
        <f>IF(AB89="","",AB89*(Inflation!$B$2/BI89))</f>
        <v>-184.22864013625471</v>
      </c>
      <c r="BK89" s="2" t="str">
        <f>IF(AC89="","",AC89*(Inflation!$B$2/BI89))</f>
        <v/>
      </c>
      <c r="BL89" s="2" t="str">
        <f>IF(AD89="","",AD89*(Inflation!$B$2/BI89))</f>
        <v/>
      </c>
      <c r="BM89" s="2" t="str">
        <f>IF(AI89="","",VLOOKUP(AI89,Inflation!$A$2:'Inflation'!$B$25,2))</f>
        <v/>
      </c>
      <c r="BN89" s="2" t="str">
        <f>IF(AF89="","",AF89*(Inflation!$B$2/BM89))</f>
        <v/>
      </c>
      <c r="BO89" s="2" t="str">
        <f>IF(AG89="","",AG89*(Inflation!$B$2/BM89))</f>
        <v/>
      </c>
      <c r="BP89" s="2" t="str">
        <f>IF(AH89="","",AH89*(Inflation!$B$2/BM89))</f>
        <v/>
      </c>
      <c r="BQ89" s="2" t="str">
        <f>IF(AM89="","",VLOOKUP(AM89,Inflation!$A$2:'Inflation'!$B$25,2))</f>
        <v/>
      </c>
      <c r="BR89" s="2" t="str">
        <f>IF(AJ89="","",AJ89*(Inflation!$B$2/BQ89))</f>
        <v/>
      </c>
      <c r="BS89" s="2" t="str">
        <f>IF(AK89="","",AK89*(Inflation!$B$2/BQ89))</f>
        <v/>
      </c>
      <c r="BT89" s="2" t="str">
        <f>IF(AL89="","",AL89*(Inflation!$B$2/BQ89))</f>
        <v/>
      </c>
    </row>
    <row r="90" spans="1:72" ht="33.75" x14ac:dyDescent="0.2">
      <c r="A90" s="68" t="s">
        <v>365</v>
      </c>
      <c r="B90" s="68" t="s">
        <v>49</v>
      </c>
      <c r="C90" s="68" t="s">
        <v>49</v>
      </c>
      <c r="D90" s="68" t="s">
        <v>366</v>
      </c>
      <c r="E90" s="71" t="s">
        <v>397</v>
      </c>
      <c r="F90" s="72" t="s">
        <v>488</v>
      </c>
      <c r="G90" s="65" t="s">
        <v>567</v>
      </c>
      <c r="H90" s="68"/>
      <c r="I90" s="68"/>
      <c r="J90" s="68"/>
      <c r="K90" s="68"/>
      <c r="L90" s="68"/>
      <c r="M90" s="68"/>
      <c r="N90" s="68"/>
      <c r="O90" s="68"/>
      <c r="P90" s="68"/>
      <c r="Q90" s="68"/>
      <c r="R90" s="68"/>
      <c r="S90" s="68"/>
      <c r="T90" s="68"/>
      <c r="U90" s="68"/>
      <c r="V90" s="68"/>
      <c r="W90" s="68"/>
      <c r="X90" s="68">
        <v>-18</v>
      </c>
      <c r="Y90" s="68">
        <v>-22</v>
      </c>
      <c r="Z90" s="68">
        <v>-15</v>
      </c>
      <c r="AA90" s="76">
        <v>2021</v>
      </c>
      <c r="AB90" s="68">
        <v>-27</v>
      </c>
      <c r="AC90" s="68">
        <v>-32</v>
      </c>
      <c r="AD90" s="68">
        <v>-22</v>
      </c>
      <c r="AE90" s="76">
        <v>2021</v>
      </c>
      <c r="AF90" s="68"/>
      <c r="AG90" s="68"/>
      <c r="AH90" s="68"/>
      <c r="AI90" s="68"/>
      <c r="AJ90" s="68"/>
      <c r="AK90" s="68"/>
      <c r="AL90" s="68"/>
      <c r="AM90" s="68"/>
      <c r="AO90" s="2" t="str">
        <f>IF(K90="","",VLOOKUP(K90,Inflation!$A$2:'Inflation'!$B$25,2))</f>
        <v/>
      </c>
      <c r="AP90" s="2" t="str">
        <f>IF(H90="","",H90*(Inflation!$B$2/AO90))</f>
        <v/>
      </c>
      <c r="AQ90" s="2" t="str">
        <f>IF(I90="","",I90*(Inflation!$B$2/AO90))</f>
        <v/>
      </c>
      <c r="AR90" s="2" t="str">
        <f>IF(J90="","",J90*(Inflation!$B$2/AO90))</f>
        <v/>
      </c>
      <c r="AS90" s="2" t="str">
        <f>IF(O90="","",VLOOKUP(O90,Inflation!$A$2:'Inflation'!$B$25,2))</f>
        <v/>
      </c>
      <c r="AT90" s="2" t="str">
        <f>IF(L90="","",L90*(Inflation!$B$2/AS90))</f>
        <v/>
      </c>
      <c r="AU90" s="2" t="str">
        <f>IF(M90="","",M90*(Inflation!$B$2/AS90))</f>
        <v/>
      </c>
      <c r="AV90" s="2" t="str">
        <f>IF(N90="","",N90*(Inflation!$B$2/AS90))</f>
        <v/>
      </c>
      <c r="AW90" s="2" t="str">
        <f>IF(S90="","",VLOOKUP(S90,Inflation!$A$2:'Inflation'!$B$25,2))</f>
        <v/>
      </c>
      <c r="AX90" s="2" t="str">
        <f>IF(P90="","",P90*(Inflation!$B$2/AW90))</f>
        <v/>
      </c>
      <c r="AY90" s="2" t="str">
        <f>IF(Q90="","",Q90*(Inflation!$B$2/AW90))</f>
        <v/>
      </c>
      <c r="AZ90" s="2" t="str">
        <f>IF(R90="","",R90*(Inflation!$B$2/AW90))</f>
        <v/>
      </c>
      <c r="BA90" s="2" t="str">
        <f>IF(W90="","",VLOOKUP(W90,Inflation!$A$2:'Inflation'!$B$25,2))</f>
        <v/>
      </c>
      <c r="BB90" s="2" t="str">
        <f>IF(T90="","",T90*(Inflation!$B$2/BA90))</f>
        <v/>
      </c>
      <c r="BC90" s="2" t="str">
        <f>IF(U90="","",U90*(Inflation!$B$2/BA90))</f>
        <v/>
      </c>
      <c r="BD90" s="2" t="str">
        <f>IF(V90="","",V90*(Inflation!$B$2/BA90))</f>
        <v/>
      </c>
      <c r="BE90" s="66">
        <f>IF(AA90="","",VLOOKUP(AA90,Inflation!$A$2:'Inflation'!$B$25,2))</f>
        <v>118.895</v>
      </c>
      <c r="BF90" s="66">
        <f>IF(X90="","",X90*(Inflation!$B$2/BE90))</f>
        <v>-12.078674460658565</v>
      </c>
      <c r="BG90" s="66">
        <f>IF(Y90="","",Y90*(Inflation!$B$2/BE90))</f>
        <v>-14.762824340804913</v>
      </c>
      <c r="BH90" s="66">
        <f>IF(Z90="","",Z90*(Inflation!$B$2/BE90))</f>
        <v>-10.065562050548804</v>
      </c>
      <c r="BI90" s="66">
        <f>IF(AE90="","",VLOOKUP(AE90,Inflation!$A$2:'Inflation'!$B$25,2))</f>
        <v>118.895</v>
      </c>
      <c r="BJ90" s="66">
        <f>IF(AB90="","",AB90*(Inflation!$B$2/BI90))</f>
        <v>-18.118011690987849</v>
      </c>
      <c r="BK90" s="66">
        <f>IF(AC90="","",AC90*(Inflation!$B$2/BI90))</f>
        <v>-21.473199041170783</v>
      </c>
      <c r="BL90" s="66">
        <f>IF(AD90="","",AD90*(Inflation!$B$2/BI90))</f>
        <v>-14.762824340804913</v>
      </c>
      <c r="BM90" s="2" t="str">
        <f>IF(AI90="","",VLOOKUP(AI90,Inflation!$A$2:'Inflation'!$B$25,2))</f>
        <v/>
      </c>
      <c r="BN90" s="2" t="str">
        <f>IF(AF90="","",AF90*(Inflation!$B$2/BM90))</f>
        <v/>
      </c>
      <c r="BO90" s="2" t="str">
        <f>IF(AG90="","",AG90*(Inflation!$B$2/BM90))</f>
        <v/>
      </c>
      <c r="BP90" s="2" t="str">
        <f>IF(AH90="","",AH90*(Inflation!$B$2/BM90))</f>
        <v/>
      </c>
      <c r="BQ90" s="2" t="str">
        <f>IF(AM90="","",VLOOKUP(AM90,Inflation!$A$2:'Inflation'!$B$25,2))</f>
        <v/>
      </c>
      <c r="BR90" s="2" t="str">
        <f>IF(AJ90="","",AJ90*(Inflation!$B$2/BQ90))</f>
        <v/>
      </c>
      <c r="BS90" s="2" t="str">
        <f>IF(AK90="","",AK90*(Inflation!$B$2/BQ90))</f>
        <v/>
      </c>
      <c r="BT90" s="2" t="str">
        <f>IF(AL90="","",AL90*(Inflation!$B$2/BQ90))</f>
        <v/>
      </c>
    </row>
    <row r="91" spans="1:72" ht="22.5" x14ac:dyDescent="0.2">
      <c r="A91" s="68" t="s">
        <v>367</v>
      </c>
      <c r="B91" s="68" t="s">
        <v>49</v>
      </c>
      <c r="C91" s="68" t="s">
        <v>49</v>
      </c>
      <c r="D91" s="68" t="s">
        <v>368</v>
      </c>
      <c r="E91" s="39" t="s">
        <v>398</v>
      </c>
      <c r="F91" s="72" t="s">
        <v>489</v>
      </c>
      <c r="G91" s="65" t="s">
        <v>568</v>
      </c>
      <c r="H91" s="68"/>
      <c r="I91" s="68"/>
      <c r="J91" s="68"/>
      <c r="K91" s="68"/>
      <c r="L91" s="68"/>
      <c r="M91" s="68"/>
      <c r="N91" s="68"/>
      <c r="O91" s="68"/>
      <c r="P91" s="68">
        <v>90.14</v>
      </c>
      <c r="Q91" s="68"/>
      <c r="R91" s="68"/>
      <c r="S91" s="76">
        <v>2021</v>
      </c>
      <c r="T91" s="68">
        <v>93.34</v>
      </c>
      <c r="U91" s="68"/>
      <c r="V91" s="68"/>
      <c r="W91" s="76">
        <v>2021</v>
      </c>
      <c r="X91" s="68">
        <v>873.01</v>
      </c>
      <c r="Y91" s="68"/>
      <c r="Z91" s="68"/>
      <c r="AA91" s="76">
        <v>2021</v>
      </c>
      <c r="AB91" s="68">
        <v>922.91</v>
      </c>
      <c r="AC91" s="68"/>
      <c r="AD91" s="68"/>
      <c r="AE91" s="76">
        <v>2021</v>
      </c>
      <c r="AF91" s="68"/>
      <c r="AG91" s="68"/>
      <c r="AH91" s="68"/>
      <c r="AI91" s="68"/>
      <c r="AJ91" s="68"/>
      <c r="AK91" s="68"/>
      <c r="AL91" s="68"/>
      <c r="AM91" s="68"/>
      <c r="AO91" s="2" t="str">
        <f>IF(K91="","",VLOOKUP(K91,Inflation!$A$2:'Inflation'!$B$25,2))</f>
        <v/>
      </c>
      <c r="AP91" s="2" t="str">
        <f>IF(H91="","",H91*(Inflation!$B$2/AO91))</f>
        <v/>
      </c>
      <c r="AQ91" s="2" t="str">
        <f>IF(I91="","",I91*(Inflation!$B$2/AO91))</f>
        <v/>
      </c>
      <c r="AR91" s="2" t="str">
        <f>IF(J91="","",J91*(Inflation!$B$2/AO91))</f>
        <v/>
      </c>
      <c r="AS91" s="2" t="str">
        <f>IF(O91="","",VLOOKUP(O91,Inflation!$A$2:'Inflation'!$B$25,2))</f>
        <v/>
      </c>
      <c r="AT91" s="2" t="str">
        <f>IF(L91="","",L91*(Inflation!$B$2/AS91))</f>
        <v/>
      </c>
      <c r="AU91" s="2" t="str">
        <f>IF(M91="","",M91*(Inflation!$B$2/AS91))</f>
        <v/>
      </c>
      <c r="AV91" s="2" t="str">
        <f>IF(N91="","",N91*(Inflation!$B$2/AS91))</f>
        <v/>
      </c>
      <c r="AW91" s="2">
        <f>IF(S91="","",VLOOKUP(S91,Inflation!$A$2:'Inflation'!$B$25,2))</f>
        <v>118.895</v>
      </c>
      <c r="AX91" s="2">
        <f>IF(P91="","",P91*(Inflation!$B$2/AW91))</f>
        <v>60.487317549097952</v>
      </c>
      <c r="AY91" s="2" t="str">
        <f>IF(Q91="","",Q91*(Inflation!$B$2/AW91))</f>
        <v/>
      </c>
      <c r="AZ91" s="2" t="str">
        <f>IF(R91="","",R91*(Inflation!$B$2/AW91))</f>
        <v/>
      </c>
      <c r="BA91" s="2">
        <f>IF(W91="","",VLOOKUP(W91,Inflation!$A$2:'Inflation'!$B$25,2))</f>
        <v>118.895</v>
      </c>
      <c r="BB91" s="2">
        <f>IF(T91="","",T91*(Inflation!$B$2/BA91))</f>
        <v>62.634637453215028</v>
      </c>
      <c r="BC91" s="2" t="str">
        <f>IF(U91="","",U91*(Inflation!$B$2/BA91))</f>
        <v/>
      </c>
      <c r="BD91" s="2" t="str">
        <f>IF(V91="","",V91*(Inflation!$B$2/BA91))</f>
        <v/>
      </c>
      <c r="BE91" s="2">
        <f>IF(AA91="","",VLOOKUP(AA91,Inflation!$A$2:'Inflation'!$B$25,2))</f>
        <v>118.895</v>
      </c>
      <c r="BF91" s="2">
        <f>IF(X91="","",X91*(Inflation!$B$2/BE91))</f>
        <v>585.82242171664075</v>
      </c>
      <c r="BG91" s="2" t="str">
        <f>IF(Y91="","",Y91*(Inflation!$B$2/BE91))</f>
        <v/>
      </c>
      <c r="BH91" s="2" t="str">
        <f>IF(Z91="","",Z91*(Inflation!$B$2/BE91))</f>
        <v/>
      </c>
      <c r="BI91" s="2">
        <f>IF(AE91="","",VLOOKUP(AE91,Inflation!$A$2:'Inflation'!$B$25,2))</f>
        <v>118.895</v>
      </c>
      <c r="BJ91" s="2">
        <f>IF(AB91="","",AB91*(Inflation!$B$2/BI91))</f>
        <v>619.30719147146647</v>
      </c>
      <c r="BK91" s="2" t="str">
        <f>IF(AC91="","",AC91*(Inflation!$B$2/BI91))</f>
        <v/>
      </c>
      <c r="BL91" s="2" t="str">
        <f>IF(AD91="","",AD91*(Inflation!$B$2/BI91))</f>
        <v/>
      </c>
      <c r="BM91" s="2" t="str">
        <f>IF(AI91="","",VLOOKUP(AI91,Inflation!$A$2:'Inflation'!$B$25,2))</f>
        <v/>
      </c>
      <c r="BN91" s="2" t="str">
        <f>IF(AF91="","",AF91*(Inflation!$B$2/BM91))</f>
        <v/>
      </c>
      <c r="BO91" s="2" t="str">
        <f>IF(AG91="","",AG91*(Inflation!$B$2/BM91))</f>
        <v/>
      </c>
      <c r="BP91" s="2" t="str">
        <f>IF(AH91="","",AH91*(Inflation!$B$2/BM91))</f>
        <v/>
      </c>
      <c r="BQ91" s="2" t="str">
        <f>IF(AM91="","",VLOOKUP(AM91,Inflation!$A$2:'Inflation'!$B$25,2))</f>
        <v/>
      </c>
      <c r="BR91" s="2" t="str">
        <f>IF(AJ91="","",AJ91*(Inflation!$B$2/BQ91))</f>
        <v/>
      </c>
      <c r="BS91" s="2" t="str">
        <f>IF(AK91="","",AK91*(Inflation!$B$2/BQ91))</f>
        <v/>
      </c>
      <c r="BT91" s="2" t="str">
        <f>IF(AL91="","",AL91*(Inflation!$B$2/BQ91))</f>
        <v/>
      </c>
    </row>
    <row r="92" spans="1:72" x14ac:dyDescent="0.2">
      <c r="A92" s="67" t="s">
        <v>176</v>
      </c>
      <c r="B92" s="67" t="s">
        <v>175</v>
      </c>
      <c r="C92" s="67" t="s">
        <v>175</v>
      </c>
      <c r="D92" s="67" t="s">
        <v>177</v>
      </c>
      <c r="E92" s="4"/>
      <c r="F92" s="72" t="s">
        <v>482</v>
      </c>
      <c r="G92" s="65" t="s">
        <v>569</v>
      </c>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O92" s="2" t="str">
        <f>IF(K92="","",VLOOKUP(K92,Inflation!$A$2:'Inflation'!$B$25,2))</f>
        <v/>
      </c>
      <c r="AP92" s="2" t="str">
        <f>IF(H92="","",H92*(Inflation!$B$2/AO92))</f>
        <v/>
      </c>
      <c r="AQ92" s="2" t="str">
        <f>IF(I92="","",I92*(Inflation!$B$2/AO92))</f>
        <v/>
      </c>
      <c r="AR92" s="2" t="str">
        <f>IF(J92="","",J92*(Inflation!$B$2/AO92))</f>
        <v/>
      </c>
      <c r="AS92" s="2" t="str">
        <f>IF(O92="","",VLOOKUP(O92,Inflation!$A$2:'Inflation'!$B$25,2))</f>
        <v/>
      </c>
      <c r="AT92" s="2" t="str">
        <f>IF(L92="","",L92*(Inflation!$B$2/AS92))</f>
        <v/>
      </c>
      <c r="AU92" s="2" t="str">
        <f>IF(M92="","",M92*(Inflation!$B$2/AS92))</f>
        <v/>
      </c>
      <c r="AV92" s="2" t="str">
        <f>IF(N92="","",N92*(Inflation!$B$2/AS92))</f>
        <v/>
      </c>
      <c r="AW92" s="2" t="str">
        <f>IF(S92="","",VLOOKUP(S92,Inflation!$A$2:'Inflation'!$B$25,2))</f>
        <v/>
      </c>
      <c r="AX92" s="2" t="str">
        <f>IF(P92="","",P92*(Inflation!$B$2/AW92))</f>
        <v/>
      </c>
      <c r="AY92" s="2" t="str">
        <f>IF(Q92="","",Q92*(Inflation!$B$2/AW92))</f>
        <v/>
      </c>
      <c r="AZ92" s="2" t="str">
        <f>IF(R92="","",R92*(Inflation!$B$2/AW92))</f>
        <v/>
      </c>
      <c r="BA92" s="2" t="str">
        <f>IF(W92="","",VLOOKUP(W92,Inflation!$A$2:'Inflation'!$B$25,2))</f>
        <v/>
      </c>
      <c r="BB92" s="2" t="str">
        <f>IF(T92="","",T92*(Inflation!$B$2/BA92))</f>
        <v/>
      </c>
      <c r="BC92" s="2" t="str">
        <f>IF(U92="","",U92*(Inflation!$B$2/BA92))</f>
        <v/>
      </c>
      <c r="BD92" s="2" t="str">
        <f>IF(V92="","",V92*(Inflation!$B$2/BA92))</f>
        <v/>
      </c>
      <c r="BE92" s="2" t="str">
        <f>IF(AA92="","",VLOOKUP(AA92,Inflation!$A$2:'Inflation'!$B$25,2))</f>
        <v/>
      </c>
      <c r="BF92" s="2" t="str">
        <f>IF(X92="","",X92*(Inflation!$B$2/BE92))</f>
        <v/>
      </c>
      <c r="BG92" s="2" t="str">
        <f>IF(Y92="","",Y92*(Inflation!$B$2/BE92))</f>
        <v/>
      </c>
      <c r="BH92" s="2" t="str">
        <f>IF(Z92="","",Z92*(Inflation!$B$2/BE92))</f>
        <v/>
      </c>
      <c r="BI92" s="2" t="str">
        <f>IF(AE92="","",VLOOKUP(AE92,Inflation!$A$2:'Inflation'!$B$25,2))</f>
        <v/>
      </c>
      <c r="BJ92" s="2" t="str">
        <f>IF(AB92="","",AB92*(Inflation!$B$2/BI92))</f>
        <v/>
      </c>
      <c r="BK92" s="2" t="str">
        <f>IF(AC92="","",AC92*(Inflation!$B$2/BI92))</f>
        <v/>
      </c>
      <c r="BL92" s="2" t="str">
        <f>IF(AD92="","",AD92*(Inflation!$B$2/BI92))</f>
        <v/>
      </c>
      <c r="BM92" s="2" t="str">
        <f>IF(AI92="","",VLOOKUP(AI92,Inflation!$A$2:'Inflation'!$B$25,2))</f>
        <v/>
      </c>
      <c r="BN92" s="2" t="str">
        <f>IF(AF92="","",AF92*(Inflation!$B$2/BM92))</f>
        <v/>
      </c>
      <c r="BO92" s="2" t="str">
        <f>IF(AG92="","",AG92*(Inflation!$B$2/BM92))</f>
        <v/>
      </c>
      <c r="BP92" s="2" t="str">
        <f>IF(AH92="","",AH92*(Inflation!$B$2/BM92))</f>
        <v/>
      </c>
      <c r="BQ92" s="2" t="str">
        <f>IF(AM92="","",VLOOKUP(AM92,Inflation!$A$2:'Inflation'!$B$25,2))</f>
        <v/>
      </c>
      <c r="BR92" s="2" t="str">
        <f>IF(AJ92="","",AJ92*(Inflation!$B$2/BQ92))</f>
        <v/>
      </c>
      <c r="BS92" s="2" t="str">
        <f>IF(AK92="","",AK92*(Inflation!$B$2/BQ92))</f>
        <v/>
      </c>
      <c r="BT92" s="2" t="str">
        <f>IF(AL92="","",AL92*(Inflation!$B$2/BQ92))</f>
        <v/>
      </c>
    </row>
    <row r="93" spans="1:72" x14ac:dyDescent="0.2">
      <c r="A93" s="67" t="s">
        <v>343</v>
      </c>
      <c r="B93" s="67" t="s">
        <v>175</v>
      </c>
      <c r="C93" s="67" t="s">
        <v>175</v>
      </c>
      <c r="D93" s="67" t="s">
        <v>344</v>
      </c>
      <c r="E93" s="4"/>
      <c r="F93" s="72" t="s">
        <v>475</v>
      </c>
      <c r="G93" s="65" t="s">
        <v>570</v>
      </c>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O93" s="2" t="str">
        <f>IF(K93="","",VLOOKUP(K93,Inflation!$A$2:'Inflation'!$B$25,2))</f>
        <v/>
      </c>
      <c r="AP93" s="2" t="str">
        <f>IF(H93="","",H93*(Inflation!$B$2/AO93))</f>
        <v/>
      </c>
      <c r="AQ93" s="2" t="str">
        <f>IF(I93="","",I93*(Inflation!$B$2/AO93))</f>
        <v/>
      </c>
      <c r="AR93" s="2" t="str">
        <f>IF(J93="","",J93*(Inflation!$B$2/AO93))</f>
        <v/>
      </c>
      <c r="AS93" s="2" t="str">
        <f>IF(O93="","",VLOOKUP(O93,Inflation!$A$2:'Inflation'!$B$25,2))</f>
        <v/>
      </c>
      <c r="AT93" s="2" t="str">
        <f>IF(L93="","",L93*(Inflation!$B$2/AS93))</f>
        <v/>
      </c>
      <c r="AU93" s="2" t="str">
        <f>IF(M93="","",M93*(Inflation!$B$2/AS93))</f>
        <v/>
      </c>
      <c r="AV93" s="2" t="str">
        <f>IF(N93="","",N93*(Inflation!$B$2/AS93))</f>
        <v/>
      </c>
      <c r="AW93" s="2" t="str">
        <f>IF(S93="","",VLOOKUP(S93,Inflation!$A$2:'Inflation'!$B$25,2))</f>
        <v/>
      </c>
      <c r="AX93" s="2" t="str">
        <f>IF(P93="","",P93*(Inflation!$B$2/AW93))</f>
        <v/>
      </c>
      <c r="AY93" s="2" t="str">
        <f>IF(Q93="","",Q93*(Inflation!$B$2/AW93))</f>
        <v/>
      </c>
      <c r="AZ93" s="2" t="str">
        <f>IF(R93="","",R93*(Inflation!$B$2/AW93))</f>
        <v/>
      </c>
      <c r="BA93" s="2" t="str">
        <f>IF(W93="","",VLOOKUP(W93,Inflation!$A$2:'Inflation'!$B$25,2))</f>
        <v/>
      </c>
      <c r="BB93" s="2" t="str">
        <f>IF(T93="","",T93*(Inflation!$B$2/BA93))</f>
        <v/>
      </c>
      <c r="BC93" s="2" t="str">
        <f>IF(U93="","",U93*(Inflation!$B$2/BA93))</f>
        <v/>
      </c>
      <c r="BD93" s="2" t="str">
        <f>IF(V93="","",V93*(Inflation!$B$2/BA93))</f>
        <v/>
      </c>
      <c r="BE93" s="2" t="str">
        <f>IF(AA93="","",VLOOKUP(AA93,Inflation!$A$2:'Inflation'!$B$25,2))</f>
        <v/>
      </c>
      <c r="BF93" s="2" t="str">
        <f>IF(X93="","",X93*(Inflation!$B$2/BE93))</f>
        <v/>
      </c>
      <c r="BG93" s="2" t="str">
        <f>IF(Y93="","",Y93*(Inflation!$B$2/BE93))</f>
        <v/>
      </c>
      <c r="BH93" s="2" t="str">
        <f>IF(Z93="","",Z93*(Inflation!$B$2/BE93))</f>
        <v/>
      </c>
      <c r="BI93" s="2" t="str">
        <f>IF(AE93="","",VLOOKUP(AE93,Inflation!$A$2:'Inflation'!$B$25,2))</f>
        <v/>
      </c>
      <c r="BJ93" s="2" t="str">
        <f>IF(AB93="","",AB93*(Inflation!$B$2/BI93))</f>
        <v/>
      </c>
      <c r="BK93" s="2" t="str">
        <f>IF(AC93="","",AC93*(Inflation!$B$2/BI93))</f>
        <v/>
      </c>
      <c r="BL93" s="2" t="str">
        <f>IF(AD93="","",AD93*(Inflation!$B$2/BI93))</f>
        <v/>
      </c>
      <c r="BM93" s="2" t="str">
        <f>IF(AI93="","",VLOOKUP(AI93,Inflation!$A$2:'Inflation'!$B$25,2))</f>
        <v/>
      </c>
      <c r="BN93" s="2" t="str">
        <f>IF(AF93="","",AF93*(Inflation!$B$2/BM93))</f>
        <v/>
      </c>
      <c r="BO93" s="2" t="str">
        <f>IF(AG93="","",AG93*(Inflation!$B$2/BM93))</f>
        <v/>
      </c>
      <c r="BP93" s="2" t="str">
        <f>IF(AH93="","",AH93*(Inflation!$B$2/BM93))</f>
        <v/>
      </c>
      <c r="BQ93" s="2" t="str">
        <f>IF(AM93="","",VLOOKUP(AM93,Inflation!$A$2:'Inflation'!$B$25,2))</f>
        <v/>
      </c>
      <c r="BR93" s="2" t="str">
        <f>IF(AJ93="","",AJ93*(Inflation!$B$2/BQ93))</f>
        <v/>
      </c>
      <c r="BS93" s="2" t="str">
        <f>IF(AK93="","",AK93*(Inflation!$B$2/BQ93))</f>
        <v/>
      </c>
      <c r="BT93" s="2" t="str">
        <f>IF(AL93="","",AL93*(Inflation!$B$2/BQ93))</f>
        <v/>
      </c>
    </row>
    <row r="94" spans="1:72" x14ac:dyDescent="0.2">
      <c r="A94" s="67" t="s">
        <v>347</v>
      </c>
      <c r="B94" s="67" t="s">
        <v>175</v>
      </c>
      <c r="C94" s="67" t="s">
        <v>175</v>
      </c>
      <c r="D94" s="67" t="s">
        <v>348</v>
      </c>
      <c r="E94" s="4"/>
      <c r="F94" s="72" t="s">
        <v>477</v>
      </c>
      <c r="G94" s="65" t="s">
        <v>571</v>
      </c>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O94" s="2" t="str">
        <f>IF(K94="","",VLOOKUP(K94,Inflation!$A$2:'Inflation'!$B$25,2))</f>
        <v/>
      </c>
      <c r="AP94" s="2" t="str">
        <f>IF(H94="","",H94*(Inflation!$B$2/AO94))</f>
        <v/>
      </c>
      <c r="AQ94" s="2" t="str">
        <f>IF(I94="","",I94*(Inflation!$B$2/AO94))</f>
        <v/>
      </c>
      <c r="AR94" s="2" t="str">
        <f>IF(J94="","",J94*(Inflation!$B$2/AO94))</f>
        <v/>
      </c>
      <c r="AS94" s="2" t="str">
        <f>IF(O94="","",VLOOKUP(O94,Inflation!$A$2:'Inflation'!$B$25,2))</f>
        <v/>
      </c>
      <c r="AT94" s="2" t="str">
        <f>IF(L94="","",L94*(Inflation!$B$2/AS94))</f>
        <v/>
      </c>
      <c r="AU94" s="2" t="str">
        <f>IF(M94="","",M94*(Inflation!$B$2/AS94))</f>
        <v/>
      </c>
      <c r="AV94" s="2" t="str">
        <f>IF(N94="","",N94*(Inflation!$B$2/AS94))</f>
        <v/>
      </c>
      <c r="AW94" s="2" t="str">
        <f>IF(S94="","",VLOOKUP(S94,Inflation!$A$2:'Inflation'!$B$25,2))</f>
        <v/>
      </c>
      <c r="AX94" s="2" t="str">
        <f>IF(P94="","",P94*(Inflation!$B$2/AW94))</f>
        <v/>
      </c>
      <c r="AY94" s="2" t="str">
        <f>IF(Q94="","",Q94*(Inflation!$B$2/AW94))</f>
        <v/>
      </c>
      <c r="AZ94" s="2" t="str">
        <f>IF(R94="","",R94*(Inflation!$B$2/AW94))</f>
        <v/>
      </c>
      <c r="BA94" s="2" t="str">
        <f>IF(W94="","",VLOOKUP(W94,Inflation!$A$2:'Inflation'!$B$25,2))</f>
        <v/>
      </c>
      <c r="BB94" s="2" t="str">
        <f>IF(T94="","",T94*(Inflation!$B$2/BA94))</f>
        <v/>
      </c>
      <c r="BC94" s="2" t="str">
        <f>IF(U94="","",U94*(Inflation!$B$2/BA94))</f>
        <v/>
      </c>
      <c r="BD94" s="2" t="str">
        <f>IF(V94="","",V94*(Inflation!$B$2/BA94))</f>
        <v/>
      </c>
      <c r="BE94" s="2" t="str">
        <f>IF(AA94="","",VLOOKUP(AA94,Inflation!$A$2:'Inflation'!$B$25,2))</f>
        <v/>
      </c>
      <c r="BF94" s="2" t="str">
        <f>IF(X94="","",X94*(Inflation!$B$2/BE94))</f>
        <v/>
      </c>
      <c r="BG94" s="2" t="str">
        <f>IF(Y94="","",Y94*(Inflation!$B$2/BE94))</f>
        <v/>
      </c>
      <c r="BH94" s="2" t="str">
        <f>IF(Z94="","",Z94*(Inflation!$B$2/BE94))</f>
        <v/>
      </c>
      <c r="BI94" s="2" t="str">
        <f>IF(AE94="","",VLOOKUP(AE94,Inflation!$A$2:'Inflation'!$B$25,2))</f>
        <v/>
      </c>
      <c r="BJ94" s="2" t="str">
        <f>IF(AB94="","",AB94*(Inflation!$B$2/BI94))</f>
        <v/>
      </c>
      <c r="BK94" s="2" t="str">
        <f>IF(AC94="","",AC94*(Inflation!$B$2/BI94))</f>
        <v/>
      </c>
      <c r="BL94" s="2" t="str">
        <f>IF(AD94="","",AD94*(Inflation!$B$2/BI94))</f>
        <v/>
      </c>
      <c r="BM94" s="2" t="str">
        <f>IF(AI94="","",VLOOKUP(AI94,Inflation!$A$2:'Inflation'!$B$25,2))</f>
        <v/>
      </c>
      <c r="BN94" s="2" t="str">
        <f>IF(AF94="","",AF94*(Inflation!$B$2/BM94))</f>
        <v/>
      </c>
      <c r="BO94" s="2" t="str">
        <f>IF(AG94="","",AG94*(Inflation!$B$2/BM94))</f>
        <v/>
      </c>
      <c r="BP94" s="2" t="str">
        <f>IF(AH94="","",AH94*(Inflation!$B$2/BM94))</f>
        <v/>
      </c>
      <c r="BQ94" s="2" t="str">
        <f>IF(AM94="","",VLOOKUP(AM94,Inflation!$A$2:'Inflation'!$B$25,2))</f>
        <v/>
      </c>
      <c r="BR94" s="2" t="str">
        <f>IF(AJ94="","",AJ94*(Inflation!$B$2/BQ94))</f>
        <v/>
      </c>
      <c r="BS94" s="2" t="str">
        <f>IF(AK94="","",AK94*(Inflation!$B$2/BQ94))</f>
        <v/>
      </c>
      <c r="BT94" s="2" t="str">
        <f>IF(AL94="","",AL94*(Inflation!$B$2/BQ94))</f>
        <v/>
      </c>
    </row>
    <row r="95" spans="1:72" x14ac:dyDescent="0.2">
      <c r="A95" s="67" t="s">
        <v>345</v>
      </c>
      <c r="B95" s="67" t="s">
        <v>175</v>
      </c>
      <c r="C95" s="67" t="s">
        <v>175</v>
      </c>
      <c r="D95" s="67" t="s">
        <v>346</v>
      </c>
      <c r="E95" s="4"/>
      <c r="F95" s="72" t="s">
        <v>476</v>
      </c>
      <c r="G95" s="65" t="s">
        <v>572</v>
      </c>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O95" s="2" t="str">
        <f>IF(K95="","",VLOOKUP(K95,Inflation!$A$2:'Inflation'!$B$25,2))</f>
        <v/>
      </c>
      <c r="AP95" s="2" t="str">
        <f>IF(H95="","",H95*(Inflation!$B$2/AO95))</f>
        <v/>
      </c>
      <c r="AQ95" s="2" t="str">
        <f>IF(I95="","",I95*(Inflation!$B$2/AO95))</f>
        <v/>
      </c>
      <c r="AR95" s="2" t="str">
        <f>IF(J95="","",J95*(Inflation!$B$2/AO95))</f>
        <v/>
      </c>
      <c r="AS95" s="2" t="str">
        <f>IF(O95="","",VLOOKUP(O95,Inflation!$A$2:'Inflation'!$B$25,2))</f>
        <v/>
      </c>
      <c r="AT95" s="2" t="str">
        <f>IF(L95="","",L95*(Inflation!$B$2/AS95))</f>
        <v/>
      </c>
      <c r="AU95" s="2" t="str">
        <f>IF(M95="","",M95*(Inflation!$B$2/AS95))</f>
        <v/>
      </c>
      <c r="AV95" s="2" t="str">
        <f>IF(N95="","",N95*(Inflation!$B$2/AS95))</f>
        <v/>
      </c>
      <c r="AW95" s="2" t="str">
        <f>IF(S95="","",VLOOKUP(S95,Inflation!$A$2:'Inflation'!$B$25,2))</f>
        <v/>
      </c>
      <c r="AX95" s="2" t="str">
        <f>IF(P95="","",P95*(Inflation!$B$2/AW95))</f>
        <v/>
      </c>
      <c r="AY95" s="2" t="str">
        <f>IF(Q95="","",Q95*(Inflation!$B$2/AW95))</f>
        <v/>
      </c>
      <c r="AZ95" s="2" t="str">
        <f>IF(R95="","",R95*(Inflation!$B$2/AW95))</f>
        <v/>
      </c>
      <c r="BA95" s="2" t="str">
        <f>IF(W95="","",VLOOKUP(W95,Inflation!$A$2:'Inflation'!$B$25,2))</f>
        <v/>
      </c>
      <c r="BB95" s="2" t="str">
        <f>IF(T95="","",T95*(Inflation!$B$2/BA95))</f>
        <v/>
      </c>
      <c r="BC95" s="2" t="str">
        <f>IF(U95="","",U95*(Inflation!$B$2/BA95))</f>
        <v/>
      </c>
      <c r="BD95" s="2" t="str">
        <f>IF(V95="","",V95*(Inflation!$B$2/BA95))</f>
        <v/>
      </c>
      <c r="BE95" s="2" t="str">
        <f>IF(AA95="","",VLOOKUP(AA95,Inflation!$A$2:'Inflation'!$B$25,2))</f>
        <v/>
      </c>
      <c r="BF95" s="2" t="str">
        <f>IF(X95="","",X95*(Inflation!$B$2/BE95))</f>
        <v/>
      </c>
      <c r="BG95" s="2" t="str">
        <f>IF(Y95="","",Y95*(Inflation!$B$2/BE95))</f>
        <v/>
      </c>
      <c r="BH95" s="2" t="str">
        <f>IF(Z95="","",Z95*(Inflation!$B$2/BE95))</f>
        <v/>
      </c>
      <c r="BI95" s="2" t="str">
        <f>IF(AE95="","",VLOOKUP(AE95,Inflation!$A$2:'Inflation'!$B$25,2))</f>
        <v/>
      </c>
      <c r="BJ95" s="2" t="str">
        <f>IF(AB95="","",AB95*(Inflation!$B$2/BI95))</f>
        <v/>
      </c>
      <c r="BK95" s="2" t="str">
        <f>IF(AC95="","",AC95*(Inflation!$B$2/BI95))</f>
        <v/>
      </c>
      <c r="BL95" s="2" t="str">
        <f>IF(AD95="","",AD95*(Inflation!$B$2/BI95))</f>
        <v/>
      </c>
      <c r="BM95" s="2" t="str">
        <f>IF(AI95="","",VLOOKUP(AI95,Inflation!$A$2:'Inflation'!$B$25,2))</f>
        <v/>
      </c>
      <c r="BN95" s="2" t="str">
        <f>IF(AF95="","",AF95*(Inflation!$B$2/BM95))</f>
        <v/>
      </c>
      <c r="BO95" s="2" t="str">
        <f>IF(AG95="","",AG95*(Inflation!$B$2/BM95))</f>
        <v/>
      </c>
      <c r="BP95" s="2" t="str">
        <f>IF(AH95="","",AH95*(Inflation!$B$2/BM95))</f>
        <v/>
      </c>
      <c r="BQ95" s="2" t="str">
        <f>IF(AM95="","",VLOOKUP(AM95,Inflation!$A$2:'Inflation'!$B$25,2))</f>
        <v/>
      </c>
      <c r="BR95" s="2" t="str">
        <f>IF(AJ95="","",AJ95*(Inflation!$B$2/BQ95))</f>
        <v/>
      </c>
      <c r="BS95" s="2" t="str">
        <f>IF(AK95="","",AK95*(Inflation!$B$2/BQ95))</f>
        <v/>
      </c>
      <c r="BT95" s="2" t="str">
        <f>IF(AL95="","",AL95*(Inflation!$B$2/BQ95))</f>
        <v/>
      </c>
    </row>
    <row r="96" spans="1:72" x14ac:dyDescent="0.2">
      <c r="A96" s="67" t="s">
        <v>349</v>
      </c>
      <c r="B96" s="67" t="s">
        <v>175</v>
      </c>
      <c r="C96" s="67" t="s">
        <v>175</v>
      </c>
      <c r="D96" s="67" t="s">
        <v>350</v>
      </c>
      <c r="E96" s="4"/>
      <c r="F96" s="72" t="s">
        <v>478</v>
      </c>
      <c r="G96" s="65" t="s">
        <v>573</v>
      </c>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O96" s="2" t="str">
        <f>IF(K96="","",VLOOKUP(K96,Inflation!$A$2:'Inflation'!$B$25,2))</f>
        <v/>
      </c>
      <c r="AP96" s="2" t="str">
        <f>IF(H96="","",H96*(Inflation!$B$2/AO96))</f>
        <v/>
      </c>
      <c r="AQ96" s="2" t="str">
        <f>IF(I96="","",I96*(Inflation!$B$2/AO96))</f>
        <v/>
      </c>
      <c r="AR96" s="2" t="str">
        <f>IF(J96="","",J96*(Inflation!$B$2/AO96))</f>
        <v/>
      </c>
      <c r="AS96" s="2" t="str">
        <f>IF(O96="","",VLOOKUP(O96,Inflation!$A$2:'Inflation'!$B$25,2))</f>
        <v/>
      </c>
      <c r="AT96" s="2" t="str">
        <f>IF(L96="","",L96*(Inflation!$B$2/AS96))</f>
        <v/>
      </c>
      <c r="AU96" s="2" t="str">
        <f>IF(M96="","",M96*(Inflation!$B$2/AS96))</f>
        <v/>
      </c>
      <c r="AV96" s="2" t="str">
        <f>IF(N96="","",N96*(Inflation!$B$2/AS96))</f>
        <v/>
      </c>
      <c r="AW96" s="2" t="str">
        <f>IF(S96="","",VLOOKUP(S96,Inflation!$A$2:'Inflation'!$B$25,2))</f>
        <v/>
      </c>
      <c r="AX96" s="2" t="str">
        <f>IF(P96="","",P96*(Inflation!$B$2/AW96))</f>
        <v/>
      </c>
      <c r="AY96" s="2" t="str">
        <f>IF(Q96="","",Q96*(Inflation!$B$2/AW96))</f>
        <v/>
      </c>
      <c r="AZ96" s="2" t="str">
        <f>IF(R96="","",R96*(Inflation!$B$2/AW96))</f>
        <v/>
      </c>
      <c r="BA96" s="2" t="str">
        <f>IF(W96="","",VLOOKUP(W96,Inflation!$A$2:'Inflation'!$B$25,2))</f>
        <v/>
      </c>
      <c r="BB96" s="2" t="str">
        <f>IF(T96="","",T96*(Inflation!$B$2/BA96))</f>
        <v/>
      </c>
      <c r="BC96" s="2" t="str">
        <f>IF(U96="","",U96*(Inflation!$B$2/BA96))</f>
        <v/>
      </c>
      <c r="BD96" s="2" t="str">
        <f>IF(V96="","",V96*(Inflation!$B$2/BA96))</f>
        <v/>
      </c>
      <c r="BE96" s="2" t="str">
        <f>IF(AA96="","",VLOOKUP(AA96,Inflation!$A$2:'Inflation'!$B$25,2))</f>
        <v/>
      </c>
      <c r="BF96" s="2" t="str">
        <f>IF(X96="","",X96*(Inflation!$B$2/BE96))</f>
        <v/>
      </c>
      <c r="BG96" s="2" t="str">
        <f>IF(Y96="","",Y96*(Inflation!$B$2/BE96))</f>
        <v/>
      </c>
      <c r="BH96" s="2" t="str">
        <f>IF(Z96="","",Z96*(Inflation!$B$2/BE96))</f>
        <v/>
      </c>
      <c r="BI96" s="2" t="str">
        <f>IF(AE96="","",VLOOKUP(AE96,Inflation!$A$2:'Inflation'!$B$25,2))</f>
        <v/>
      </c>
      <c r="BJ96" s="2" t="str">
        <f>IF(AB96="","",AB96*(Inflation!$B$2/BI96))</f>
        <v/>
      </c>
      <c r="BK96" s="2" t="str">
        <f>IF(AC96="","",AC96*(Inflation!$B$2/BI96))</f>
        <v/>
      </c>
      <c r="BL96" s="2" t="str">
        <f>IF(AD96="","",AD96*(Inflation!$B$2/BI96))</f>
        <v/>
      </c>
      <c r="BM96" s="2" t="str">
        <f>IF(AI96="","",VLOOKUP(AI96,Inflation!$A$2:'Inflation'!$B$25,2))</f>
        <v/>
      </c>
      <c r="BN96" s="2" t="str">
        <f>IF(AF96="","",AF96*(Inflation!$B$2/BM96))</f>
        <v/>
      </c>
      <c r="BO96" s="2" t="str">
        <f>IF(AG96="","",AG96*(Inflation!$B$2/BM96))</f>
        <v/>
      </c>
      <c r="BP96" s="2" t="str">
        <f>IF(AH96="","",AH96*(Inflation!$B$2/BM96))</f>
        <v/>
      </c>
      <c r="BQ96" s="2" t="str">
        <f>IF(AM96="","",VLOOKUP(AM96,Inflation!$A$2:'Inflation'!$B$25,2))</f>
        <v/>
      </c>
      <c r="BR96" s="2" t="str">
        <f>IF(AJ96="","",AJ96*(Inflation!$B$2/BQ96))</f>
        <v/>
      </c>
      <c r="BS96" s="2" t="str">
        <f>IF(AK96="","",AK96*(Inflation!$B$2/BQ96))</f>
        <v/>
      </c>
      <c r="BT96" s="2" t="str">
        <f>IF(AL96="","",AL96*(Inflation!$B$2/BQ96))</f>
        <v/>
      </c>
    </row>
    <row r="97" spans="1:72" ht="33.75" x14ac:dyDescent="0.2">
      <c r="A97" s="67" t="s">
        <v>351</v>
      </c>
      <c r="B97" s="67" t="s">
        <v>175</v>
      </c>
      <c r="C97" s="67" t="s">
        <v>175</v>
      </c>
      <c r="D97" s="67" t="s">
        <v>352</v>
      </c>
      <c r="E97" s="4"/>
      <c r="F97" s="4" t="s">
        <v>479</v>
      </c>
      <c r="G97" s="77" t="s">
        <v>574</v>
      </c>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O97" s="2" t="str">
        <f>IF(K97="","",VLOOKUP(K97,Inflation!$A$2:'Inflation'!$B$25,2))</f>
        <v/>
      </c>
      <c r="AP97" s="2" t="str">
        <f>IF(H97="","",H97*(Inflation!$B$2/AO97))</f>
        <v/>
      </c>
      <c r="AQ97" s="2" t="str">
        <f>IF(I97="","",I97*(Inflation!$B$2/AO97))</f>
        <v/>
      </c>
      <c r="AR97" s="2" t="str">
        <f>IF(J97="","",J97*(Inflation!$B$2/AO97))</f>
        <v/>
      </c>
      <c r="AS97" s="2" t="str">
        <f>IF(O97="","",VLOOKUP(O97,Inflation!$A$2:'Inflation'!$B$25,2))</f>
        <v/>
      </c>
      <c r="AT97" s="2" t="str">
        <f>IF(L97="","",L97*(Inflation!$B$2/AS97))</f>
        <v/>
      </c>
      <c r="AU97" s="2" t="str">
        <f>IF(M97="","",M97*(Inflation!$B$2/AS97))</f>
        <v/>
      </c>
      <c r="AV97" s="2" t="str">
        <f>IF(N97="","",N97*(Inflation!$B$2/AS97))</f>
        <v/>
      </c>
      <c r="AW97" s="2" t="str">
        <f>IF(S97="","",VLOOKUP(S97,Inflation!$A$2:'Inflation'!$B$25,2))</f>
        <v/>
      </c>
      <c r="AX97" s="2" t="str">
        <f>IF(P97="","",P97*(Inflation!$B$2/AW97))</f>
        <v/>
      </c>
      <c r="AY97" s="2" t="str">
        <f>IF(Q97="","",Q97*(Inflation!$B$2/AW97))</f>
        <v/>
      </c>
      <c r="AZ97" s="2" t="str">
        <f>IF(R97="","",R97*(Inflation!$B$2/AW97))</f>
        <v/>
      </c>
      <c r="BA97" s="2" t="str">
        <f>IF(W97="","",VLOOKUP(W97,Inflation!$A$2:'Inflation'!$B$25,2))</f>
        <v/>
      </c>
      <c r="BB97" s="2" t="str">
        <f>IF(T97="","",T97*(Inflation!$B$2/BA97))</f>
        <v/>
      </c>
      <c r="BC97" s="2" t="str">
        <f>IF(U97="","",U97*(Inflation!$B$2/BA97))</f>
        <v/>
      </c>
      <c r="BD97" s="2" t="str">
        <f>IF(V97="","",V97*(Inflation!$B$2/BA97))</f>
        <v/>
      </c>
      <c r="BE97" s="2" t="str">
        <f>IF(AA97="","",VLOOKUP(AA97,Inflation!$A$2:'Inflation'!$B$25,2))</f>
        <v/>
      </c>
      <c r="BF97" s="2" t="str">
        <f>IF(X97="","",X97*(Inflation!$B$2/BE97))</f>
        <v/>
      </c>
      <c r="BG97" s="2" t="str">
        <f>IF(Y97="","",Y97*(Inflation!$B$2/BE97))</f>
        <v/>
      </c>
      <c r="BH97" s="2" t="str">
        <f>IF(Z97="","",Z97*(Inflation!$B$2/BE97))</f>
        <v/>
      </c>
      <c r="BI97" s="2" t="str">
        <f>IF(AE97="","",VLOOKUP(AE97,Inflation!$A$2:'Inflation'!$B$25,2))</f>
        <v/>
      </c>
      <c r="BJ97" s="2" t="str">
        <f>IF(AB97="","",AB97*(Inflation!$B$2/BI97))</f>
        <v/>
      </c>
      <c r="BK97" s="2" t="str">
        <f>IF(AC97="","",AC97*(Inflation!$B$2/BI97))</f>
        <v/>
      </c>
      <c r="BL97" s="2" t="str">
        <f>IF(AD97="","",AD97*(Inflation!$B$2/BI97))</f>
        <v/>
      </c>
      <c r="BM97" s="2" t="str">
        <f>IF(AI97="","",VLOOKUP(AI97,Inflation!$A$2:'Inflation'!$B$25,2))</f>
        <v/>
      </c>
      <c r="BN97" s="2" t="str">
        <f>IF(AF97="","",AF97*(Inflation!$B$2/BM97))</f>
        <v/>
      </c>
      <c r="BO97" s="2" t="str">
        <f>IF(AG97="","",AG97*(Inflation!$B$2/BM97))</f>
        <v/>
      </c>
      <c r="BP97" s="2" t="str">
        <f>IF(AH97="","",AH97*(Inflation!$B$2/BM97))</f>
        <v/>
      </c>
      <c r="BQ97" s="2" t="str">
        <f>IF(AM97="","",VLOOKUP(AM97,Inflation!$A$2:'Inflation'!$B$25,2))</f>
        <v/>
      </c>
      <c r="BR97" s="2" t="str">
        <f>IF(AJ97="","",AJ97*(Inflation!$B$2/BQ97))</f>
        <v/>
      </c>
      <c r="BS97" s="2" t="str">
        <f>IF(AK97="","",AK97*(Inflation!$B$2/BQ97))</f>
        <v/>
      </c>
      <c r="BT97" s="2" t="str">
        <f>IF(AL97="","",AL97*(Inflation!$B$2/BQ97))</f>
        <v/>
      </c>
    </row>
    <row r="98" spans="1:72" ht="33.75" x14ac:dyDescent="0.2">
      <c r="A98" s="67" t="s">
        <v>353</v>
      </c>
      <c r="B98" s="67" t="s">
        <v>175</v>
      </c>
      <c r="C98" s="67" t="s">
        <v>175</v>
      </c>
      <c r="D98" s="67" t="s">
        <v>354</v>
      </c>
      <c r="E98" s="4"/>
      <c r="F98" s="4" t="s">
        <v>480</v>
      </c>
      <c r="G98" s="77" t="s">
        <v>575</v>
      </c>
      <c r="H98" s="73"/>
      <c r="I98" s="67"/>
      <c r="J98" s="67"/>
      <c r="K98" s="67"/>
      <c r="L98" s="73"/>
      <c r="M98" s="67"/>
      <c r="N98" s="67"/>
      <c r="O98" s="67"/>
      <c r="P98" s="73"/>
      <c r="Q98" s="67"/>
      <c r="R98" s="67"/>
      <c r="S98" s="67"/>
      <c r="T98" s="73"/>
      <c r="U98" s="67"/>
      <c r="V98" s="67"/>
      <c r="W98" s="67"/>
      <c r="X98" s="67"/>
      <c r="Y98" s="67"/>
      <c r="Z98" s="67"/>
      <c r="AA98" s="67"/>
      <c r="AB98" s="67"/>
      <c r="AC98" s="67"/>
      <c r="AD98" s="67"/>
      <c r="AE98" s="67"/>
      <c r="AF98" s="67"/>
      <c r="AG98" s="67"/>
      <c r="AH98" s="67"/>
      <c r="AI98" s="67"/>
      <c r="AJ98" s="67"/>
      <c r="AK98" s="67"/>
      <c r="AL98" s="67"/>
      <c r="AM98" s="67"/>
      <c r="AO98" s="2" t="str">
        <f>IF(K98="","",VLOOKUP(K98,Inflation!$A$2:'Inflation'!$B$25,2))</f>
        <v/>
      </c>
      <c r="AP98" s="2" t="str">
        <f>IF(H98="","",H98*(Inflation!$B$2/AO98))</f>
        <v/>
      </c>
      <c r="AQ98" s="2" t="str">
        <f>IF(I98="","",I98*(Inflation!$B$2/AO98))</f>
        <v/>
      </c>
      <c r="AR98" s="2" t="str">
        <f>IF(J98="","",J98*(Inflation!$B$2/AO98))</f>
        <v/>
      </c>
      <c r="AS98" s="2" t="str">
        <f>IF(O98="","",VLOOKUP(O98,Inflation!$A$2:'Inflation'!$B$25,2))</f>
        <v/>
      </c>
      <c r="AT98" s="2" t="str">
        <f>IF(L98="","",L98*(Inflation!$B$2/AS98))</f>
        <v/>
      </c>
      <c r="AU98" s="2" t="str">
        <f>IF(M98="","",M98*(Inflation!$B$2/AS98))</f>
        <v/>
      </c>
      <c r="AV98" s="2" t="str">
        <f>IF(N98="","",N98*(Inflation!$B$2/AS98))</f>
        <v/>
      </c>
      <c r="AW98" s="2" t="str">
        <f>IF(S98="","",VLOOKUP(S98,Inflation!$A$2:'Inflation'!$B$25,2))</f>
        <v/>
      </c>
      <c r="AX98" s="2" t="str">
        <f>IF(P98="","",P98*(Inflation!$B$2/AW98))</f>
        <v/>
      </c>
      <c r="AY98" s="2" t="str">
        <f>IF(Q98="","",Q98*(Inflation!$B$2/AW98))</f>
        <v/>
      </c>
      <c r="AZ98" s="2" t="str">
        <f>IF(R98="","",R98*(Inflation!$B$2/AW98))</f>
        <v/>
      </c>
      <c r="BA98" s="2" t="str">
        <f>IF(W98="","",VLOOKUP(W98,Inflation!$A$2:'Inflation'!$B$25,2))</f>
        <v/>
      </c>
      <c r="BB98" s="2" t="str">
        <f>IF(T98="","",T98*(Inflation!$B$2/BA98))</f>
        <v/>
      </c>
      <c r="BC98" s="2" t="str">
        <f>IF(U98="","",U98*(Inflation!$B$2/BA98))</f>
        <v/>
      </c>
      <c r="BD98" s="2" t="str">
        <f>IF(V98="","",V98*(Inflation!$B$2/BA98))</f>
        <v/>
      </c>
      <c r="BE98" s="2" t="str">
        <f>IF(AA98="","",VLOOKUP(AA98,Inflation!$A$2:'Inflation'!$B$25,2))</f>
        <v/>
      </c>
      <c r="BF98" s="2" t="str">
        <f>IF(X98="","",X98*(Inflation!$B$2/BE98))</f>
        <v/>
      </c>
      <c r="BG98" s="2" t="str">
        <f>IF(Y98="","",Y98*(Inflation!$B$2/BE98))</f>
        <v/>
      </c>
      <c r="BH98" s="2" t="str">
        <f>IF(Z98="","",Z98*(Inflation!$B$2/BE98))</f>
        <v/>
      </c>
      <c r="BI98" s="2" t="str">
        <f>IF(AE98="","",VLOOKUP(AE98,Inflation!$A$2:'Inflation'!$B$25,2))</f>
        <v/>
      </c>
      <c r="BJ98" s="2" t="str">
        <f>IF(AB98="","",AB98*(Inflation!$B$2/BI98))</f>
        <v/>
      </c>
      <c r="BK98" s="2" t="str">
        <f>IF(AC98="","",AC98*(Inflation!$B$2/BI98))</f>
        <v/>
      </c>
      <c r="BL98" s="2" t="str">
        <f>IF(AD98="","",AD98*(Inflation!$B$2/BI98))</f>
        <v/>
      </c>
      <c r="BM98" s="2" t="str">
        <f>IF(AI98="","",VLOOKUP(AI98,Inflation!$A$2:'Inflation'!$B$25,2))</f>
        <v/>
      </c>
      <c r="BN98" s="2" t="str">
        <f>IF(AF98="","",AF98*(Inflation!$B$2/BM98))</f>
        <v/>
      </c>
      <c r="BO98" s="2" t="str">
        <f>IF(AG98="","",AG98*(Inflation!$B$2/BM98))</f>
        <v/>
      </c>
      <c r="BP98" s="2" t="str">
        <f>IF(AH98="","",AH98*(Inflation!$B$2/BM98))</f>
        <v/>
      </c>
      <c r="BQ98" s="2" t="str">
        <f>IF(AM98="","",VLOOKUP(AM98,Inflation!$A$2:'Inflation'!$B$25,2))</f>
        <v/>
      </c>
      <c r="BR98" s="2" t="str">
        <f>IF(AJ98="","",AJ98*(Inflation!$B$2/BQ98))</f>
        <v/>
      </c>
      <c r="BS98" s="2" t="str">
        <f>IF(AK98="","",AK98*(Inflation!$B$2/BQ98))</f>
        <v/>
      </c>
      <c r="BT98" s="2" t="str">
        <f>IF(AL98="","",AL98*(Inflation!$B$2/BQ98))</f>
        <v/>
      </c>
    </row>
    <row r="99" spans="1:72" ht="22.5" x14ac:dyDescent="0.2">
      <c r="A99" s="67" t="s">
        <v>355</v>
      </c>
      <c r="B99" s="67" t="s">
        <v>175</v>
      </c>
      <c r="C99" s="67" t="s">
        <v>175</v>
      </c>
      <c r="D99" s="67" t="s">
        <v>356</v>
      </c>
      <c r="E99" s="4"/>
      <c r="F99" s="4" t="s">
        <v>481</v>
      </c>
      <c r="G99" s="77" t="s">
        <v>576</v>
      </c>
      <c r="H99" s="67"/>
      <c r="I99" s="67"/>
      <c r="J99" s="67"/>
      <c r="K99" s="67"/>
      <c r="L99" s="67"/>
      <c r="M99" s="67"/>
      <c r="N99" s="67"/>
      <c r="O99" s="67"/>
      <c r="P99" s="73"/>
      <c r="Q99" s="67"/>
      <c r="R99" s="67"/>
      <c r="S99" s="67"/>
      <c r="T99" s="73"/>
      <c r="U99" s="67"/>
      <c r="V99" s="67"/>
      <c r="W99" s="67"/>
      <c r="X99" s="67"/>
      <c r="Y99" s="67"/>
      <c r="Z99" s="67"/>
      <c r="AA99" s="67"/>
      <c r="AB99" s="67"/>
      <c r="AC99" s="67"/>
      <c r="AD99" s="67"/>
      <c r="AE99" s="67"/>
      <c r="AF99" s="67"/>
      <c r="AG99" s="67"/>
      <c r="AH99" s="67"/>
      <c r="AI99" s="67"/>
      <c r="AJ99" s="67"/>
      <c r="AK99" s="67"/>
      <c r="AL99" s="67"/>
      <c r="AM99" s="67"/>
      <c r="AO99" s="2" t="str">
        <f>IF(K99="","",VLOOKUP(K99,Inflation!$A$2:'Inflation'!$B$25,2))</f>
        <v/>
      </c>
      <c r="AP99" s="2" t="str">
        <f>IF(H99="","",H99*(Inflation!$B$2/AO99))</f>
        <v/>
      </c>
      <c r="AQ99" s="2" t="str">
        <f>IF(I99="","",I99*(Inflation!$B$2/AO99))</f>
        <v/>
      </c>
      <c r="AR99" s="2" t="str">
        <f>IF(J99="","",J99*(Inflation!$B$2/AO99))</f>
        <v/>
      </c>
      <c r="AS99" s="2" t="str">
        <f>IF(O99="","",VLOOKUP(O99,Inflation!$A$2:'Inflation'!$B$25,2))</f>
        <v/>
      </c>
      <c r="AT99" s="2" t="str">
        <f>IF(L99="","",L99*(Inflation!$B$2/AS99))</f>
        <v/>
      </c>
      <c r="AU99" s="2" t="str">
        <f>IF(M99="","",M99*(Inflation!$B$2/AS99))</f>
        <v/>
      </c>
      <c r="AV99" s="2" t="str">
        <f>IF(N99="","",N99*(Inflation!$B$2/AS99))</f>
        <v/>
      </c>
      <c r="AW99" s="2" t="str">
        <f>IF(S99="","",VLOOKUP(S99,Inflation!$A$2:'Inflation'!$B$25,2))</f>
        <v/>
      </c>
      <c r="AX99" s="2" t="str">
        <f>IF(P99="","",P99*(Inflation!$B$2/AW99))</f>
        <v/>
      </c>
      <c r="AY99" s="2" t="str">
        <f>IF(Q99="","",Q99*(Inflation!$B$2/AW99))</f>
        <v/>
      </c>
      <c r="AZ99" s="2" t="str">
        <f>IF(R99="","",R99*(Inflation!$B$2/AW99))</f>
        <v/>
      </c>
      <c r="BA99" s="2" t="str">
        <f>IF(W99="","",VLOOKUP(W99,Inflation!$A$2:'Inflation'!$B$25,2))</f>
        <v/>
      </c>
      <c r="BB99" s="2" t="str">
        <f>IF(T99="","",T99*(Inflation!$B$2/BA99))</f>
        <v/>
      </c>
      <c r="BC99" s="2" t="str">
        <f>IF(U99="","",U99*(Inflation!$B$2/BA99))</f>
        <v/>
      </c>
      <c r="BD99" s="2" t="str">
        <f>IF(V99="","",V99*(Inflation!$B$2/BA99))</f>
        <v/>
      </c>
      <c r="BE99" s="2" t="str">
        <f>IF(AA99="","",VLOOKUP(AA99,Inflation!$A$2:'Inflation'!$B$25,2))</f>
        <v/>
      </c>
      <c r="BF99" s="2" t="str">
        <f>IF(X99="","",X99*(Inflation!$B$2/BE99))</f>
        <v/>
      </c>
      <c r="BG99" s="2" t="str">
        <f>IF(Y99="","",Y99*(Inflation!$B$2/BE99))</f>
        <v/>
      </c>
      <c r="BH99" s="2" t="str">
        <f>IF(Z99="","",Z99*(Inflation!$B$2/BE99))</f>
        <v/>
      </c>
      <c r="BI99" s="2" t="str">
        <f>IF(AE99="","",VLOOKUP(AE99,Inflation!$A$2:'Inflation'!$B$25,2))</f>
        <v/>
      </c>
      <c r="BJ99" s="2" t="str">
        <f>IF(AB99="","",AB99*(Inflation!$B$2/BI99))</f>
        <v/>
      </c>
      <c r="BK99" s="2" t="str">
        <f>IF(AC99="","",AC99*(Inflation!$B$2/BI99))</f>
        <v/>
      </c>
      <c r="BL99" s="2" t="str">
        <f>IF(AD99="","",AD99*(Inflation!$B$2/BI99))</f>
        <v/>
      </c>
      <c r="BM99" s="2" t="str">
        <f>IF(AI99="","",VLOOKUP(AI99,Inflation!$A$2:'Inflation'!$B$25,2))</f>
        <v/>
      </c>
      <c r="BN99" s="2" t="str">
        <f>IF(AF99="","",AF99*(Inflation!$B$2/BM99))</f>
        <v/>
      </c>
      <c r="BO99" s="2" t="str">
        <f>IF(AG99="","",AG99*(Inflation!$B$2/BM99))</f>
        <v/>
      </c>
      <c r="BP99" s="2" t="str">
        <f>IF(AH99="","",AH99*(Inflation!$B$2/BM99))</f>
        <v/>
      </c>
      <c r="BQ99" s="2" t="str">
        <f>IF(AM99="","",VLOOKUP(AM99,Inflation!$A$2:'Inflation'!$B$25,2))</f>
        <v/>
      </c>
      <c r="BR99" s="2" t="str">
        <f>IF(AJ99="","",AJ99*(Inflation!$B$2/BQ99))</f>
        <v/>
      </c>
      <c r="BS99" s="2" t="str">
        <f>IF(AK99="","",AK99*(Inflation!$B$2/BQ99))</f>
        <v/>
      </c>
      <c r="BT99" s="2" t="str">
        <f>IF(AL99="","",AL99*(Inflation!$B$2/BQ99))</f>
        <v/>
      </c>
    </row>
  </sheetData>
  <autoFilter ref="A3:AM46" xr:uid="{00000000-0009-0000-0000-000009000000}"/>
  <sortState xmlns:xlrd2="http://schemas.microsoft.com/office/spreadsheetml/2017/richdata2" ref="A4:BT96">
    <sortCondition ref="A4:A96"/>
  </sortState>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8"/>
  <sheetViews>
    <sheetView topLeftCell="A8" workbookViewId="0">
      <selection activeCell="B23" sqref="B23"/>
    </sheetView>
  </sheetViews>
  <sheetFormatPr defaultRowHeight="15" x14ac:dyDescent="0.25"/>
  <cols>
    <col min="1" max="1" width="9" style="18"/>
    <col min="2" max="2" width="8.7109375" style="27"/>
  </cols>
  <sheetData>
    <row r="1" spans="1:2" x14ac:dyDescent="0.25">
      <c r="A1" s="38" t="s">
        <v>182</v>
      </c>
    </row>
    <row r="2" spans="1:2" x14ac:dyDescent="0.25">
      <c r="A2" s="17">
        <v>2001</v>
      </c>
      <c r="B2" s="27">
        <v>79.783000000000001</v>
      </c>
    </row>
    <row r="3" spans="1:2" x14ac:dyDescent="0.25">
      <c r="A3" s="17">
        <v>2002</v>
      </c>
      <c r="B3" s="27">
        <v>81.025999999999996</v>
      </c>
    </row>
    <row r="4" spans="1:2" x14ac:dyDescent="0.25">
      <c r="A4" s="17">
        <v>2003</v>
      </c>
      <c r="B4" s="27">
        <v>82.625</v>
      </c>
    </row>
    <row r="5" spans="1:2" x14ac:dyDescent="0.25">
      <c r="A5" s="17">
        <v>2004</v>
      </c>
      <c r="B5" s="27">
        <v>84.843000000000004</v>
      </c>
    </row>
    <row r="6" spans="1:2" x14ac:dyDescent="0.25">
      <c r="A6" s="17">
        <v>2005</v>
      </c>
      <c r="B6" s="27">
        <v>87.504000000000005</v>
      </c>
    </row>
    <row r="7" spans="1:2" x14ac:dyDescent="0.25">
      <c r="A7" s="17">
        <v>2006</v>
      </c>
      <c r="B7" s="27">
        <v>90.203999999999994</v>
      </c>
    </row>
    <row r="8" spans="1:2" x14ac:dyDescent="0.25">
      <c r="A8" s="17">
        <v>2007</v>
      </c>
      <c r="B8" s="27">
        <v>92.641999999999996</v>
      </c>
    </row>
    <row r="9" spans="1:2" x14ac:dyDescent="0.25">
      <c r="A9" s="17">
        <v>2008</v>
      </c>
      <c r="B9" s="27">
        <v>94.418999999999997</v>
      </c>
    </row>
    <row r="10" spans="1:2" x14ac:dyDescent="0.25">
      <c r="A10" s="17">
        <v>2009</v>
      </c>
      <c r="B10" s="27">
        <v>95.024000000000001</v>
      </c>
    </row>
    <row r="11" spans="1:2" x14ac:dyDescent="0.25">
      <c r="A11" s="17">
        <v>2010</v>
      </c>
      <c r="B11" s="27">
        <v>96.165999999999997</v>
      </c>
    </row>
    <row r="12" spans="1:2" x14ac:dyDescent="0.25">
      <c r="A12" s="17">
        <v>2011</v>
      </c>
      <c r="B12" s="27">
        <v>98.164000000000001</v>
      </c>
    </row>
    <row r="13" spans="1:2" x14ac:dyDescent="0.25">
      <c r="A13" s="17">
        <v>2012</v>
      </c>
      <c r="B13" s="27">
        <v>100</v>
      </c>
    </row>
    <row r="14" spans="1:2" x14ac:dyDescent="0.25">
      <c r="A14" s="17">
        <v>2013</v>
      </c>
      <c r="B14" s="27">
        <v>101.751</v>
      </c>
    </row>
    <row r="15" spans="1:2" x14ac:dyDescent="0.25">
      <c r="A15" s="17">
        <v>2014</v>
      </c>
      <c r="B15" s="27">
        <v>103.654</v>
      </c>
    </row>
    <row r="16" spans="1:2" x14ac:dyDescent="0.25">
      <c r="A16" s="17">
        <v>2015</v>
      </c>
      <c r="B16" s="27">
        <v>104.691</v>
      </c>
    </row>
    <row r="17" spans="1:2" x14ac:dyDescent="0.25">
      <c r="A17" s="17">
        <v>2016</v>
      </c>
      <c r="B17" s="27">
        <v>105.74</v>
      </c>
    </row>
    <row r="18" spans="1:2" x14ac:dyDescent="0.25">
      <c r="A18" s="17">
        <v>2017</v>
      </c>
      <c r="B18" s="27">
        <v>107.749</v>
      </c>
    </row>
    <row r="19" spans="1:2" x14ac:dyDescent="0.25">
      <c r="A19" s="17">
        <v>2018</v>
      </c>
      <c r="B19" s="27">
        <v>110.339</v>
      </c>
    </row>
    <row r="20" spans="1:2" x14ac:dyDescent="0.25">
      <c r="A20" s="17">
        <v>2019</v>
      </c>
      <c r="B20" s="27">
        <v>112.318</v>
      </c>
    </row>
    <row r="21" spans="1:2" x14ac:dyDescent="0.25">
      <c r="A21" s="17">
        <v>2020</v>
      </c>
      <c r="B21" s="27">
        <v>113.78400000000001</v>
      </c>
    </row>
    <row r="22" spans="1:2" x14ac:dyDescent="0.2">
      <c r="A22" s="17">
        <v>2021</v>
      </c>
      <c r="B22" s="37">
        <v>118.895</v>
      </c>
    </row>
    <row r="23" spans="1:2" x14ac:dyDescent="0.2">
      <c r="A23" s="17">
        <v>2022</v>
      </c>
      <c r="B23" s="37">
        <v>127.19199999999999</v>
      </c>
    </row>
    <row r="24" spans="1:2" x14ac:dyDescent="0.2">
      <c r="A24" s="17">
        <v>2023</v>
      </c>
      <c r="B24" s="37">
        <f>(B23/B22)*B23</f>
        <v>136.06800003364313</v>
      </c>
    </row>
    <row r="25" spans="1:2" x14ac:dyDescent="0.2">
      <c r="A25" s="17">
        <v>2024</v>
      </c>
      <c r="B25" s="37">
        <f>(B24/B23)*B24</f>
        <v>145.56340519180063</v>
      </c>
    </row>
    <row r="26" spans="1:2" x14ac:dyDescent="0.2">
      <c r="B26" s="31"/>
    </row>
    <row r="27" spans="1:2" x14ac:dyDescent="0.2">
      <c r="B27" s="31"/>
    </row>
    <row r="28" spans="1:2" x14ac:dyDescent="0.2">
      <c r="B28" s="3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workbookViewId="0">
      <selection activeCell="C8" sqref="C8:J8"/>
    </sheetView>
  </sheetViews>
  <sheetFormatPr defaultRowHeight="12.75" x14ac:dyDescent="0.2"/>
  <cols>
    <col min="1" max="1" width="39.85546875" customWidth="1"/>
  </cols>
  <sheetData>
    <row r="1" spans="1:19" ht="15" x14ac:dyDescent="0.25">
      <c r="A1" s="5" t="s">
        <v>648</v>
      </c>
      <c r="B1" s="12"/>
      <c r="C1" s="12"/>
      <c r="D1" s="12"/>
      <c r="G1" s="12"/>
      <c r="H1" s="12"/>
    </row>
    <row r="2" spans="1:19" x14ac:dyDescent="0.2">
      <c r="B2" s="12"/>
      <c r="C2" s="12"/>
      <c r="D2" s="12"/>
      <c r="G2" s="12"/>
      <c r="H2" s="12"/>
    </row>
    <row r="3" spans="1:19" ht="15" x14ac:dyDescent="0.25">
      <c r="A3" s="13"/>
      <c r="B3" s="14"/>
      <c r="C3" s="87" t="s">
        <v>72</v>
      </c>
      <c r="D3" s="87"/>
      <c r="E3" s="87"/>
      <c r="F3" s="87"/>
      <c r="G3" s="88" t="s">
        <v>73</v>
      </c>
      <c r="H3" s="88"/>
      <c r="I3" s="88"/>
      <c r="J3" s="88"/>
    </row>
    <row r="4" spans="1:19" ht="15" x14ac:dyDescent="0.25">
      <c r="A4" s="13"/>
      <c r="B4" s="14"/>
      <c r="C4" s="87" t="s">
        <v>61</v>
      </c>
      <c r="D4" s="87"/>
      <c r="E4" s="89" t="s">
        <v>183</v>
      </c>
      <c r="F4" s="89"/>
      <c r="G4" s="88" t="s">
        <v>61</v>
      </c>
      <c r="H4" s="88"/>
      <c r="I4" s="89" t="s">
        <v>183</v>
      </c>
      <c r="J4" s="89"/>
    </row>
    <row r="5" spans="1:19" ht="30" x14ac:dyDescent="0.25">
      <c r="A5" s="15"/>
      <c r="B5" s="14"/>
      <c r="C5" s="10" t="s">
        <v>62</v>
      </c>
      <c r="D5" s="10" t="s">
        <v>63</v>
      </c>
      <c r="E5" s="10" t="s">
        <v>62</v>
      </c>
      <c r="F5" s="10" t="s">
        <v>63</v>
      </c>
      <c r="G5" s="10" t="s">
        <v>62</v>
      </c>
      <c r="H5" s="10" t="s">
        <v>63</v>
      </c>
      <c r="I5" s="10" t="s">
        <v>62</v>
      </c>
      <c r="J5" s="10" t="s">
        <v>63</v>
      </c>
    </row>
    <row r="6" spans="1:19" ht="15" x14ac:dyDescent="0.25">
      <c r="A6" s="57" t="s">
        <v>75</v>
      </c>
      <c r="B6" s="58">
        <v>3</v>
      </c>
      <c r="C6" s="59">
        <f>L6+L7+L8</f>
        <v>-7.0287991471843225E-3</v>
      </c>
      <c r="D6" s="59">
        <f t="shared" ref="D6:J6" si="0">M6+M7+M8</f>
        <v>0.26830485988143526</v>
      </c>
      <c r="E6" s="59">
        <f t="shared" si="0"/>
        <v>-1.1205482635757852E-2</v>
      </c>
      <c r="F6" s="59">
        <f t="shared" si="0"/>
        <v>0.4277381364205346</v>
      </c>
      <c r="G6" s="59">
        <f t="shared" si="0"/>
        <v>2.5493824524614822E-2</v>
      </c>
      <c r="H6" s="59">
        <f t="shared" si="0"/>
        <v>2.716761256376965E-2</v>
      </c>
      <c r="I6" s="59">
        <f t="shared" si="0"/>
        <v>4.0642875411238087E-2</v>
      </c>
      <c r="J6" s="59">
        <f t="shared" si="0"/>
        <v>4.331126903238771E-2</v>
      </c>
      <c r="L6" s="56">
        <f>MIN('Table 1-6(a)'!E5:'Table 1-6(a)'!J5)/1000</f>
        <v>3.4357791956689865E-2</v>
      </c>
      <c r="M6" s="56">
        <f>MAX('Table 1-6(a)'!E5:'Table 1-6(a)'!J5)/1000</f>
        <v>0.25032105568445473</v>
      </c>
      <c r="N6" s="56">
        <f>MIN('Table 1-6(a)'!Q5:'Table 1-6(a)'!V5)/1000</f>
        <v>5.4774027982844677E-2</v>
      </c>
      <c r="O6" s="56">
        <f>MAX('Table 1-6(a)'!Q5:'Table 1-6(a)'!V5)/1000</f>
        <v>0.39906791816072551</v>
      </c>
      <c r="P6" s="56">
        <f>MIN('Table 1-6(a)'!K5:'Table 1-6(a)'!P5)/1000</f>
        <v>2.4541279969064189E-3</v>
      </c>
      <c r="Q6" s="56">
        <f>MAX('Table 1-6(a)'!K5:'Table 1-6(a)'!P5)/1000</f>
        <v>3.9266047950502697E-3</v>
      </c>
      <c r="R6" s="56">
        <f>MIN('Table 1-6(a)'!W5:'Table 1-6(a)'!AB5)/1000</f>
        <v>3.9124305702031908E-3</v>
      </c>
      <c r="S6" s="56">
        <f>MAX('Table 1-6(a)'!W5:'Table 1-6(a)'!AB5)/1000</f>
        <v>6.2598889123251051E-3</v>
      </c>
    </row>
    <row r="7" spans="1:19" ht="15" x14ac:dyDescent="0.25">
      <c r="A7" s="57" t="s">
        <v>74</v>
      </c>
      <c r="B7" s="58">
        <v>1</v>
      </c>
      <c r="C7" s="60">
        <f>L5</f>
        <v>0</v>
      </c>
      <c r="D7" s="60">
        <f t="shared" ref="D7:J7" si="1">M5</f>
        <v>0</v>
      </c>
      <c r="E7" s="60">
        <f t="shared" si="1"/>
        <v>0</v>
      </c>
      <c r="F7" s="60">
        <f t="shared" si="1"/>
        <v>0</v>
      </c>
      <c r="G7" s="60">
        <f t="shared" si="1"/>
        <v>0</v>
      </c>
      <c r="H7" s="60">
        <f t="shared" si="1"/>
        <v>0</v>
      </c>
      <c r="I7" s="60">
        <f t="shared" si="1"/>
        <v>0</v>
      </c>
      <c r="J7" s="60">
        <f t="shared" si="1"/>
        <v>0</v>
      </c>
      <c r="L7" s="56">
        <f>MIN('Table 1-6(a)'!E6:'Table 1-6(a)'!J6)/1000</f>
        <v>1.7849596702973217E-2</v>
      </c>
      <c r="M7" s="56">
        <f>MAX('Table 1-6(a)'!E6:'Table 1-6(a)'!J6)/1000</f>
        <v>1.7983804196980532E-2</v>
      </c>
      <c r="N7" s="56">
        <f>MIN('Table 1-6(a)'!Q6:'Table 1-6(a)'!V6)/1000</f>
        <v>2.8456261407123935E-2</v>
      </c>
      <c r="O7" s="56">
        <f>MAX('Table 1-6(a)'!Q6:'Table 1-6(a)'!V6)/1000</f>
        <v>2.8670218259809074E-2</v>
      </c>
      <c r="P7" s="56">
        <f>MIN('Table 1-6(a)'!K6:'Table 1-6(a)'!P6)/1000</f>
        <v>1.5635173051852479E-2</v>
      </c>
      <c r="Q7" s="56">
        <f>MAX('Table 1-6(a)'!K6:'Table 1-6(a)'!P6)/1000</f>
        <v>1.5836484292863454E-2</v>
      </c>
      <c r="R7" s="56">
        <f>MIN('Table 1-6(a)'!W6:'Table 1-6(a)'!AB6)/1000</f>
        <v>2.4925973337819086E-2</v>
      </c>
      <c r="S7" s="56">
        <f>MAX('Table 1-6(a)'!W6:'Table 1-6(a)'!AB6)/1000</f>
        <v>2.5246908616846798E-2</v>
      </c>
    </row>
    <row r="8" spans="1:19" ht="15" x14ac:dyDescent="0.25">
      <c r="A8" s="57" t="s">
        <v>76</v>
      </c>
      <c r="B8" s="58">
        <v>4</v>
      </c>
      <c r="C8" s="60">
        <f>L9+L10+L11+L12</f>
        <v>9.7763927288449626</v>
      </c>
      <c r="D8" s="60">
        <f t="shared" ref="D8:J8" si="2">M9+M10+M11+M12</f>
        <v>11.901122518896031</v>
      </c>
      <c r="E8" s="60">
        <f t="shared" si="2"/>
        <v>15.585763182222383</v>
      </c>
      <c r="F8" s="60">
        <f t="shared" si="2"/>
        <v>18.973059115643984</v>
      </c>
      <c r="G8" s="60">
        <f t="shared" si="2"/>
        <v>-0.31634992320984312</v>
      </c>
      <c r="H8" s="60">
        <f t="shared" si="2"/>
        <v>-8.7028150291665107E-2</v>
      </c>
      <c r="I8" s="60">
        <f t="shared" si="2"/>
        <v>-0.50433274548345342</v>
      </c>
      <c r="J8" s="60">
        <f t="shared" si="2"/>
        <v>-0.13874239489487061</v>
      </c>
      <c r="L8" s="56">
        <f>MIN('Table 1-6(a)'!E7:'Table 1-6(a)'!J7)/1000</f>
        <v>-5.9236187806847404E-2</v>
      </c>
      <c r="M8" s="56">
        <f>MAX('Table 1-6(a)'!E7:'Table 1-6(a)'!J7)/1000</f>
        <v>0</v>
      </c>
      <c r="N8" s="56">
        <f>MIN('Table 1-6(a)'!Q7:'Table 1-6(a)'!V7)/1000</f>
        <v>-9.4435772025726464E-2</v>
      </c>
      <c r="O8" s="56">
        <f>MAX('Table 1-6(a)'!Q7:'Table 1-6(a)'!V7)/1000</f>
        <v>0</v>
      </c>
      <c r="P8" s="56">
        <f>MIN('Table 1-6(a)'!K7:'Table 1-6(a)'!P7)/1000</f>
        <v>7.4045234758559255E-3</v>
      </c>
      <c r="Q8" s="56">
        <f>MAX('Table 1-6(a)'!K7:'Table 1-6(a)'!P7)/1000</f>
        <v>7.4045234758559255E-3</v>
      </c>
      <c r="R8" s="56">
        <f>MIN('Table 1-6(a)'!W7:'Table 1-6(a)'!AB7)/1000</f>
        <v>1.1804471503215808E-2</v>
      </c>
      <c r="S8" s="56">
        <f>MAX('Table 1-6(a)'!W7:'Table 1-6(a)'!AB7)/1000</f>
        <v>1.1804471503215808E-2</v>
      </c>
    </row>
    <row r="9" spans="1:19" ht="15" x14ac:dyDescent="0.25">
      <c r="A9" s="61" t="s">
        <v>59</v>
      </c>
      <c r="B9" s="62">
        <v>8</v>
      </c>
      <c r="C9" s="63">
        <f t="shared" ref="C9:J9" si="3">SUM(C6:C8)</f>
        <v>9.7693639296977786</v>
      </c>
      <c r="D9" s="63">
        <f t="shared" si="3"/>
        <v>12.169427378777467</v>
      </c>
      <c r="E9" s="63">
        <f t="shared" si="3"/>
        <v>15.574557699586626</v>
      </c>
      <c r="F9" s="63">
        <f t="shared" si="3"/>
        <v>19.400797252064518</v>
      </c>
      <c r="G9" s="63">
        <f t="shared" si="3"/>
        <v>-0.29085609868522833</v>
      </c>
      <c r="H9" s="63">
        <f t="shared" si="3"/>
        <v>-5.9860537727895458E-2</v>
      </c>
      <c r="I9" s="63">
        <f t="shared" si="3"/>
        <v>-0.46368987007221535</v>
      </c>
      <c r="J9" s="63">
        <f t="shared" si="3"/>
        <v>-9.5431125862482896E-2</v>
      </c>
      <c r="L9" s="56">
        <f>MIN('Table 1-6(a)'!E8:'Table 1-6(a)'!J8)/1000</f>
        <v>-0.23424089606582185</v>
      </c>
      <c r="M9" s="56">
        <f>MAX('Table 1-6(a)'!E8:'Table 1-6(a)'!J8)/1000</f>
        <v>-0.23424089606582185</v>
      </c>
      <c r="N9" s="56">
        <f>MIN('Table 1-6(a)'!Q8:'Table 1-6(a)'!V8)/1000</f>
        <v>-0.37343253641006241</v>
      </c>
      <c r="O9" s="56">
        <f>MAX('Table 1-6(a)'!Q8:'Table 1-6(a)'!V8)/1000</f>
        <v>-0.37343253641006241</v>
      </c>
      <c r="P9" s="56">
        <f>MIN('Table 1-6(a)'!K8:'Table 1-6(a)'!P8)/1000</f>
        <v>-3.5983083695857766E-2</v>
      </c>
      <c r="Q9" s="56">
        <f>MAX('Table 1-6(a)'!K8:'Table 1-6(a)'!P8)/1000</f>
        <v>-3.5983083695857766E-2</v>
      </c>
      <c r="R9" s="56">
        <f>MIN('Table 1-6(a)'!W8:'Table 1-6(a)'!AB8)/1000</f>
        <v>-5.7365107622470206E-2</v>
      </c>
      <c r="S9" s="56">
        <f>MAX('Table 1-6(a)'!W8:'Table 1-6(a)'!AB8)/1000</f>
        <v>-5.7365107622470206E-2</v>
      </c>
    </row>
    <row r="10" spans="1:19" ht="15" x14ac:dyDescent="0.25">
      <c r="L10" s="56">
        <f>MIN('Table 1-6(a)'!E9:'Table 1-6(a)'!J9)/1000</f>
        <v>2.9426300359372048E-2</v>
      </c>
      <c r="M10" s="56">
        <f>MAX('Table 1-6(a)'!E9:'Table 1-6(a)'!J9)/1000</f>
        <v>0.48666573671269159</v>
      </c>
      <c r="N10" s="56">
        <f>MIN('Table 1-6(a)'!Q9:'Table 1-6(a)'!V9)/1000</f>
        <v>4.6912124077926991E-2</v>
      </c>
      <c r="O10" s="56">
        <f>MAX('Table 1-6(a)'!Q9:'Table 1-6(a)'!V9)/1000</f>
        <v>0.77585435975033101</v>
      </c>
      <c r="P10" s="56">
        <f>MIN('Table 1-6(a)'!K9:'Table 1-6(a)'!P9)/1000</f>
        <v>0.12147780404766409</v>
      </c>
      <c r="Q10" s="56">
        <f>MAX('Table 1-6(a)'!K9:'Table 1-6(a)'!P9)/1000</f>
        <v>0.28068163419708725</v>
      </c>
      <c r="R10" s="56">
        <f>MIN('Table 1-6(a)'!W9:'Table 1-6(a)'!AB9)/1000</f>
        <v>0.19366287119349346</v>
      </c>
      <c r="S10" s="56">
        <f>MAX('Table 1-6(a)'!W9:'Table 1-6(a)'!AB9)/1000</f>
        <v>0.44746949120484208</v>
      </c>
    </row>
    <row r="11" spans="1:19" ht="15" x14ac:dyDescent="0.25">
      <c r="A11" s="55"/>
      <c r="L11" s="56">
        <f>MIN('Table 1-6(a)'!E10:'Table 1-6(a)'!J10)/1000</f>
        <v>0.44516710800075665</v>
      </c>
      <c r="M11" s="56">
        <f>MAX('Table 1-6(a)'!E10:'Table 1-6(a)'!J10)/1000</f>
        <v>2.1126574616985057</v>
      </c>
      <c r="N11" s="56">
        <f>MIN('Table 1-6(a)'!Q10:'Table 1-6(a)'!V10)/1000</f>
        <v>0.70969623605069032</v>
      </c>
      <c r="O11" s="56">
        <f>MAX('Table 1-6(a)'!Q10:'Table 1-6(a)'!V10)/1000</f>
        <v>3.3680499337998864</v>
      </c>
      <c r="P11" s="56">
        <f>MIN('Table 1-6(a)'!K10:'Table 1-6(a)'!P10)/1000</f>
        <v>1.8863013050879517E-2</v>
      </c>
      <c r="Q11" s="56">
        <f>MAX('Table 1-6(a)'!K10:'Table 1-6(a)'!P10)/1000</f>
        <v>1.8863013050879517E-2</v>
      </c>
      <c r="R11" s="56">
        <f>MIN('Table 1-6(a)'!W10:'Table 1-6(a)'!AB10)/1000</f>
        <v>3.0071874408927557E-2</v>
      </c>
      <c r="S11" s="56">
        <f>MAX('Table 1-6(a)'!W10:'Table 1-6(a)'!AB10)/1000</f>
        <v>3.0071874408927557E-2</v>
      </c>
    </row>
    <row r="12" spans="1:19" ht="15" x14ac:dyDescent="0.25">
      <c r="A12" s="55"/>
      <c r="L12" s="56">
        <f>MIN('Table 1-6(a)'!E11:'Table 1-6(a)'!J11)/1000</f>
        <v>9.5360402165506564</v>
      </c>
      <c r="M12" s="56">
        <f>MAX('Table 1-6(a)'!E11:'Table 1-6(a)'!J11)/1000</f>
        <v>9.5360402165506564</v>
      </c>
      <c r="N12" s="56">
        <f>MIN('Table 1-6(a)'!Q11:'Table 1-6(a)'!V11)/1000</f>
        <v>15.202587358503829</v>
      </c>
      <c r="O12" s="56">
        <f>MAX('Table 1-6(a)'!Q11:'Table 1-6(a)'!V11)/1000</f>
        <v>15.202587358503829</v>
      </c>
      <c r="P12" s="56">
        <f>MIN('Table 1-6(a)'!K11:'Table 1-6(a)'!P11)/1000</f>
        <v>-0.42070765661252896</v>
      </c>
      <c r="Q12" s="56">
        <f>MAX('Table 1-6(a)'!K11:'Table 1-6(a)'!P11)/1000</f>
        <v>-0.35058971384377413</v>
      </c>
      <c r="R12" s="56">
        <f>MIN('Table 1-6(a)'!W11:'Table 1-6(a)'!AB11)/1000</f>
        <v>-0.67070238346340416</v>
      </c>
      <c r="S12" s="56">
        <f>MAX('Table 1-6(a)'!W11:'Table 1-6(a)'!AB11)/1000</f>
        <v>-0.55891865288617004</v>
      </c>
    </row>
    <row r="13" spans="1:19" ht="15" x14ac:dyDescent="0.25">
      <c r="A13" s="55"/>
      <c r="L13" s="56">
        <f>MIN('Table 1-6(a)'!E12:'Table 1-6(a)'!J12)/1000</f>
        <v>2.1692148741605417E-3</v>
      </c>
      <c r="M13" s="56">
        <f>MAX('Table 1-6(a)'!E12:'Table 1-6(a)'!J12)/1000</f>
        <v>0.14606046819347648</v>
      </c>
      <c r="N13" s="56">
        <f>MIN('Table 1-6(a)'!Q12:'Table 1-6(a)'!V12)/1000</f>
        <v>3.4582151369869224E-3</v>
      </c>
      <c r="O13" s="56">
        <f>MAX('Table 1-6(a)'!Q12:'Table 1-6(a)'!V12)/1000</f>
        <v>0.23285315255711941</v>
      </c>
      <c r="P13" s="56">
        <f>MIN('Table 1-6(a)'!K12:'Table 1-6(a)'!P12)/1000</f>
        <v>2.1692148741605417E-3</v>
      </c>
      <c r="Q13" s="56">
        <f>MAX('Table 1-6(a)'!K12:'Table 1-6(a)'!P12)/1000</f>
        <v>1.0123002746082528E-2</v>
      </c>
      <c r="R13" s="56">
        <f>MIN('Table 1-6(a)'!W12:'Table 1-6(a)'!AB12)/1000</f>
        <v>3.4582151369869224E-3</v>
      </c>
      <c r="S13" s="56">
        <f>MAX('Table 1-6(a)'!W12:'Table 1-6(a)'!AB12)/1000</f>
        <v>1.6138337305938968E-2</v>
      </c>
    </row>
    <row r="14" spans="1:19" ht="15" x14ac:dyDescent="0.25">
      <c r="A14" s="55"/>
      <c r="L14" s="56"/>
      <c r="M14" s="56"/>
      <c r="N14" s="56"/>
      <c r="O14" s="56"/>
      <c r="P14" s="56"/>
      <c r="Q14" s="56"/>
      <c r="R14" s="56"/>
      <c r="S14" s="56"/>
    </row>
    <row r="15" spans="1:19" ht="15" x14ac:dyDescent="0.25">
      <c r="A15" s="55"/>
      <c r="L15" s="56"/>
      <c r="M15" s="56"/>
      <c r="N15" s="56"/>
      <c r="O15" s="56"/>
      <c r="P15" s="56"/>
      <c r="Q15" s="56"/>
      <c r="R15" s="56"/>
      <c r="S15" s="56"/>
    </row>
    <row r="16" spans="1:19" ht="15" x14ac:dyDescent="0.25">
      <c r="L16" s="56"/>
      <c r="M16" s="56"/>
      <c r="N16" s="56"/>
      <c r="O16" s="56"/>
      <c r="P16" s="56"/>
      <c r="Q16" s="56"/>
      <c r="R16" s="56"/>
      <c r="S16" s="56"/>
    </row>
  </sheetData>
  <mergeCells count="6">
    <mergeCell ref="C3:F3"/>
    <mergeCell ref="G3:J3"/>
    <mergeCell ref="C4:D4"/>
    <mergeCell ref="E4:F4"/>
    <mergeCell ref="G4:H4"/>
    <mergeCell ref="I4:J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
  <sheetViews>
    <sheetView workbookViewId="0">
      <selection activeCell="A10" sqref="A10:XFD11"/>
    </sheetView>
  </sheetViews>
  <sheetFormatPr defaultColWidth="14.5703125" defaultRowHeight="12.75" x14ac:dyDescent="0.2"/>
  <cols>
    <col min="1" max="1" width="9.7109375" style="23" customWidth="1"/>
    <col min="2" max="2" width="9.5703125" style="23" customWidth="1"/>
    <col min="3" max="3" width="10.42578125" style="23" bestFit="1" customWidth="1"/>
    <col min="4" max="4" width="63" style="23" customWidth="1"/>
    <col min="5" max="5" width="11.42578125" style="23" customWidth="1"/>
    <col min="6" max="6" width="10.42578125" style="23" customWidth="1"/>
    <col min="7" max="8" width="11.5703125" style="23" customWidth="1"/>
    <col min="9" max="9" width="10.42578125" style="23" customWidth="1"/>
    <col min="10" max="10" width="11.42578125" style="23" customWidth="1"/>
    <col min="11" max="11" width="11.5703125" style="23" customWidth="1"/>
    <col min="12" max="12" width="10" style="23" customWidth="1"/>
    <col min="13" max="13" width="11.5703125" style="23" customWidth="1"/>
    <col min="14" max="14" width="11.42578125" style="23" customWidth="1"/>
    <col min="15" max="15" width="10.140625" style="23" customWidth="1"/>
    <col min="16" max="16" width="12.140625" style="23" customWidth="1"/>
    <col min="17" max="17" width="12" style="23" customWidth="1"/>
    <col min="18" max="18" width="10.42578125" style="23" customWidth="1"/>
    <col min="19" max="19" width="12.140625" style="23" customWidth="1"/>
    <col min="20" max="20" width="11.5703125" style="23" customWidth="1"/>
    <col min="21" max="21" width="10.5703125" style="23" customWidth="1"/>
    <col min="22" max="22" width="11.85546875" style="23" customWidth="1"/>
    <col min="23" max="23" width="11.42578125" style="23" customWidth="1"/>
    <col min="24" max="24" width="10.140625" style="23" customWidth="1"/>
    <col min="25" max="25" width="10.85546875" style="23" customWidth="1"/>
    <col min="26" max="26" width="11.5703125" style="23" customWidth="1"/>
    <col min="27" max="27" width="10.5703125" style="23" customWidth="1"/>
    <col min="28" max="28" width="12.140625" style="23" customWidth="1"/>
    <col min="29" max="16384" width="14.5703125" style="23"/>
  </cols>
  <sheetData>
    <row r="1" spans="1:28" ht="15" x14ac:dyDescent="0.25">
      <c r="A1" s="52" t="s">
        <v>656</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8" ht="15"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ht="15" x14ac:dyDescent="0.25">
      <c r="A3" s="44"/>
      <c r="B3" s="44"/>
      <c r="C3" s="44"/>
      <c r="D3" s="44"/>
      <c r="E3" s="90" t="s">
        <v>64</v>
      </c>
      <c r="F3" s="90"/>
      <c r="G3" s="90"/>
      <c r="H3" s="90"/>
      <c r="I3" s="90"/>
      <c r="J3" s="90"/>
      <c r="K3" s="90" t="s">
        <v>65</v>
      </c>
      <c r="L3" s="90"/>
      <c r="M3" s="90"/>
      <c r="N3" s="90"/>
      <c r="O3" s="90"/>
      <c r="P3" s="90"/>
      <c r="Q3" s="90" t="s">
        <v>184</v>
      </c>
      <c r="R3" s="90"/>
      <c r="S3" s="90"/>
      <c r="T3" s="90"/>
      <c r="U3" s="90"/>
      <c r="V3" s="90"/>
      <c r="W3" s="90" t="s">
        <v>185</v>
      </c>
      <c r="X3" s="90"/>
      <c r="Y3" s="90"/>
      <c r="Z3" s="90"/>
      <c r="AA3" s="90"/>
      <c r="AB3" s="90"/>
    </row>
    <row r="4" spans="1:28" ht="45" x14ac:dyDescent="0.2">
      <c r="A4" s="53" t="str">
        <f>'[1]Table A-1'!A3</f>
        <v>Agency</v>
      </c>
      <c r="B4" s="53" t="str">
        <f>'[1]Table A-1'!B3</f>
        <v>Subagency</v>
      </c>
      <c r="C4" s="53" t="str">
        <f>'[1]Table A-1'!C3</f>
        <v>RIN</v>
      </c>
      <c r="D4" s="53" t="str">
        <f>'[1]Table A-1'!D3</f>
        <v>Title</v>
      </c>
      <c r="E4" s="45" t="s">
        <v>66</v>
      </c>
      <c r="F4" s="45" t="s">
        <v>67</v>
      </c>
      <c r="G4" s="45" t="s">
        <v>68</v>
      </c>
      <c r="H4" s="45" t="s">
        <v>69</v>
      </c>
      <c r="I4" s="45" t="s">
        <v>70</v>
      </c>
      <c r="J4" s="45" t="s">
        <v>71</v>
      </c>
      <c r="K4" s="45" t="s">
        <v>66</v>
      </c>
      <c r="L4" s="45" t="s">
        <v>67</v>
      </c>
      <c r="M4" s="45" t="s">
        <v>68</v>
      </c>
      <c r="N4" s="45" t="s">
        <v>69</v>
      </c>
      <c r="O4" s="45" t="s">
        <v>70</v>
      </c>
      <c r="P4" s="45" t="s">
        <v>71</v>
      </c>
      <c r="Q4" s="45" t="s">
        <v>66</v>
      </c>
      <c r="R4" s="45" t="s">
        <v>67</v>
      </c>
      <c r="S4" s="45" t="s">
        <v>68</v>
      </c>
      <c r="T4" s="45" t="s">
        <v>69</v>
      </c>
      <c r="U4" s="45" t="s">
        <v>70</v>
      </c>
      <c r="V4" s="45" t="s">
        <v>71</v>
      </c>
      <c r="W4" s="45" t="s">
        <v>66</v>
      </c>
      <c r="X4" s="45" t="s">
        <v>67</v>
      </c>
      <c r="Y4" s="45" t="s">
        <v>68</v>
      </c>
      <c r="Z4" s="45" t="s">
        <v>69</v>
      </c>
      <c r="AA4" s="45" t="s">
        <v>70</v>
      </c>
      <c r="AB4" s="45" t="s">
        <v>71</v>
      </c>
    </row>
    <row r="5" spans="1:28" ht="15" x14ac:dyDescent="0.25">
      <c r="A5" s="42" t="str">
        <f>'Table A-1'!B12</f>
        <v>0500-USDA</v>
      </c>
      <c r="B5" s="42" t="str">
        <f>'Table A-1'!C12</f>
        <v>0581-AMS</v>
      </c>
      <c r="C5" s="42" t="str">
        <f>'Table A-1'!A12</f>
        <v>0581-AD82</v>
      </c>
      <c r="D5" s="42" t="str">
        <f>'Table A-1'!D12</f>
        <v>Establishment of a Domestic Hemp Production Program</v>
      </c>
      <c r="E5" s="54">
        <f>'Table A-1'!AQ12</f>
        <v>34.357791956689866</v>
      </c>
      <c r="F5" s="54" t="str">
        <f>'Table A-1'!AP12</f>
        <v/>
      </c>
      <c r="G5" s="54">
        <f>'Table A-1'!AR12</f>
        <v>250.32105568445473</v>
      </c>
      <c r="H5" s="54">
        <f>'Table A-1'!AU12</f>
        <v>34.357791956689866</v>
      </c>
      <c r="I5" s="54" t="str">
        <f>'Table A-1'!AT12</f>
        <v/>
      </c>
      <c r="J5" s="54">
        <f>'Table A-1'!AV12</f>
        <v>250.32105568445473</v>
      </c>
      <c r="K5" s="54">
        <f>'Table A-1'!AY12</f>
        <v>2.4541279969064189</v>
      </c>
      <c r="L5" s="54" t="str">
        <f>'Table A-1'!AX12</f>
        <v/>
      </c>
      <c r="M5" s="54">
        <f>'Table A-1'!AZ12</f>
        <v>3.9266047950502698</v>
      </c>
      <c r="N5" s="54">
        <f>'Table A-1'!BC12</f>
        <v>2.4541279969064189</v>
      </c>
      <c r="O5" s="54" t="str">
        <f>'Table A-1'!BB12</f>
        <v/>
      </c>
      <c r="P5" s="54">
        <f>'Table A-1'!BD12</f>
        <v>3.9266047950502698</v>
      </c>
      <c r="Q5" s="54">
        <f>IF(E5="","",E5*(Inflation!$B$23/Inflation!$B$2))</f>
        <v>54.774027982844679</v>
      </c>
      <c r="R5" s="54" t="str">
        <f>IF(F5="","",F5*(Inflation!$B$23/Inflation!$B$2))</f>
        <v/>
      </c>
      <c r="S5" s="54">
        <f>IF(G5="","",G5*(Inflation!$B$23/Inflation!$B$2))</f>
        <v>399.06791816072553</v>
      </c>
      <c r="T5" s="54">
        <f>IF(H5="","",H5*(Inflation!$B$23/Inflation!$B$2))</f>
        <v>54.774027982844679</v>
      </c>
      <c r="U5" s="54" t="str">
        <f>IF(I5="","",I5*(Inflation!$B$23/Inflation!$B$2))</f>
        <v/>
      </c>
      <c r="V5" s="54">
        <f>IF(J5="","",J5*(Inflation!$B$23/Inflation!$B$2))</f>
        <v>399.06791816072553</v>
      </c>
      <c r="W5" s="54">
        <f>IF(K5="","",K5*(Inflation!$B$23/Inflation!$B$2))</f>
        <v>3.912430570203191</v>
      </c>
      <c r="X5" s="54" t="str">
        <f>IF(L5="","",L5*(Inflation!$B$23/Inflation!$B$2))</f>
        <v/>
      </c>
      <c r="Y5" s="54">
        <f>IF(M5="","",M5*(Inflation!$B$23/Inflation!$B$2))</f>
        <v>6.2598889123251054</v>
      </c>
      <c r="Z5" s="54">
        <f>IF(N5="","",N5*(Inflation!$B$23/Inflation!$B$2))</f>
        <v>3.912430570203191</v>
      </c>
      <c r="AA5" s="54" t="str">
        <f>IF(O5="","",O5*(Inflation!$B$23/Inflation!$B$2))</f>
        <v/>
      </c>
      <c r="AB5" s="54">
        <f>IF(P5="","",P5*(Inflation!$B$23/Inflation!$B$2))</f>
        <v>6.2598889123251054</v>
      </c>
    </row>
    <row r="6" spans="1:28" ht="15" x14ac:dyDescent="0.25">
      <c r="A6" s="42" t="str">
        <f>'Table A-1'!B23</f>
        <v>0900-HHS</v>
      </c>
      <c r="B6" s="42" t="str">
        <f>'Table A-1'!C23</f>
        <v>0938-CMS</v>
      </c>
      <c r="C6" s="42" t="str">
        <f>'Table A-1'!A23</f>
        <v>0938-AT97</v>
      </c>
      <c r="D6" s="42" t="str">
        <f>'Table A-1'!D23</f>
        <v>Contract Year 2022 Policy and Technical Changes to the Medicare Advantage Program, Medicare Prescription Drug Benefit Program, Medicaid Program, Medicare Cost Plan Program, and PACE (CMS-4190)</v>
      </c>
      <c r="E6" s="54" t="str">
        <f>'Table A-1'!AQ23</f>
        <v/>
      </c>
      <c r="F6" s="54">
        <f>'Table A-1'!AP23</f>
        <v>17.849596702973216</v>
      </c>
      <c r="G6" s="54" t="str">
        <f>'Table A-1'!AR23</f>
        <v/>
      </c>
      <c r="H6" s="54" t="str">
        <f>'Table A-1'!AU23</f>
        <v/>
      </c>
      <c r="I6" s="54">
        <f>'Table A-1'!AT23</f>
        <v>17.983804196980532</v>
      </c>
      <c r="J6" s="54" t="str">
        <f>'Table A-1'!AV23</f>
        <v/>
      </c>
      <c r="K6" s="54" t="str">
        <f>'Table A-1'!AY23</f>
        <v/>
      </c>
      <c r="L6" s="54">
        <f>'Table A-1'!AX23</f>
        <v>15.836484292863453</v>
      </c>
      <c r="M6" s="54" t="str">
        <f>'Table A-1'!AZ23</f>
        <v/>
      </c>
      <c r="N6" s="54" t="str">
        <f>'Table A-1'!BC23</f>
        <v/>
      </c>
      <c r="O6" s="54">
        <f>'Table A-1'!BB23</f>
        <v>15.635173051852478</v>
      </c>
      <c r="P6" s="54" t="str">
        <f>'Table A-1'!BD23</f>
        <v/>
      </c>
      <c r="Q6" s="54" t="str">
        <f>IF(E6="","",E6*(Inflation!$B$23/Inflation!$B$2))</f>
        <v/>
      </c>
      <c r="R6" s="54">
        <f>IF(F6="","",F6*(Inflation!$B$23/Inflation!$B$2))</f>
        <v>28.456261407123936</v>
      </c>
      <c r="S6" s="54" t="str">
        <f>IF(G6="","",G6*(Inflation!$B$23/Inflation!$B$2))</f>
        <v/>
      </c>
      <c r="T6" s="54" t="str">
        <f>IF(H6="","",H6*(Inflation!$B$23/Inflation!$B$2))</f>
        <v/>
      </c>
      <c r="U6" s="54">
        <f>IF(I6="","",I6*(Inflation!$B$23/Inflation!$B$2))</f>
        <v>28.670218259809076</v>
      </c>
      <c r="V6" s="54" t="str">
        <f>IF(J6="","",J6*(Inflation!$B$23/Inflation!$B$2))</f>
        <v/>
      </c>
      <c r="W6" s="54" t="str">
        <f>IF(K6="","",K6*(Inflation!$B$23/Inflation!$B$2))</f>
        <v/>
      </c>
      <c r="X6" s="54">
        <f>IF(L6="","",L6*(Inflation!$B$23/Inflation!$B$2))</f>
        <v>25.246908616846799</v>
      </c>
      <c r="Y6" s="54" t="str">
        <f>IF(M6="","",M6*(Inflation!$B$23/Inflation!$B$2))</f>
        <v/>
      </c>
      <c r="Z6" s="54" t="str">
        <f>IF(N6="","",N6*(Inflation!$B$23/Inflation!$B$2))</f>
        <v/>
      </c>
      <c r="AA6" s="54">
        <f>IF(O6="","",O6*(Inflation!$B$23/Inflation!$B$2))</f>
        <v>24.925973337819087</v>
      </c>
      <c r="AB6" s="54" t="str">
        <f>IF(P6="","",P6*(Inflation!$B$23/Inflation!$B$2))</f>
        <v/>
      </c>
    </row>
    <row r="7" spans="1:28" ht="15" x14ac:dyDescent="0.25">
      <c r="A7" s="42" t="str">
        <f>'Table A-1'!B25</f>
        <v>0900-HHS</v>
      </c>
      <c r="B7" s="42" t="str">
        <f>'Table A-1'!C25</f>
        <v>0938-CMS</v>
      </c>
      <c r="C7" s="42" t="str">
        <f>'Table A-1'!A25</f>
        <v>0938-AU02</v>
      </c>
      <c r="D7" s="42" t="str">
        <f>'Table A-1'!D25</f>
        <v>Organ Procurement Organizations (OPOs) (CMS-3380)</v>
      </c>
      <c r="E7" s="54">
        <f>'Table A-1'!AQ25</f>
        <v>-59.236187806847404</v>
      </c>
      <c r="F7" s="54" t="str">
        <f>'Table A-1'!AP25</f>
        <v/>
      </c>
      <c r="G7" s="54">
        <f>'Table A-1'!AR25</f>
        <v>0</v>
      </c>
      <c r="H7" s="54">
        <f>'Table A-1'!AU25</f>
        <v>-44.427140855135555</v>
      </c>
      <c r="I7" s="54" t="str">
        <f>'Table A-1'!AT25</f>
        <v/>
      </c>
      <c r="J7" s="54">
        <f>'Table A-1'!AV25</f>
        <v>0</v>
      </c>
      <c r="K7" s="54" t="str">
        <f>'Table A-1'!AY25</f>
        <v/>
      </c>
      <c r="L7" s="54">
        <f>'Table A-1'!AX25</f>
        <v>7.4045234758559255</v>
      </c>
      <c r="M7" s="54" t="str">
        <f>'Table A-1'!AZ25</f>
        <v/>
      </c>
      <c r="N7" s="54" t="str">
        <f>'Table A-1'!BC25</f>
        <v/>
      </c>
      <c r="O7" s="54">
        <f>'Table A-1'!BB25</f>
        <v>7.4045234758559255</v>
      </c>
      <c r="P7" s="54" t="str">
        <f>'Table A-1'!BD25</f>
        <v/>
      </c>
      <c r="Q7" s="54">
        <f>IF(E7="","",E7*(Inflation!$B$23/Inflation!$B$2))</f>
        <v>-94.435772025726465</v>
      </c>
      <c r="R7" s="54" t="str">
        <f>IF(F7="","",F7*(Inflation!$B$23/Inflation!$B$2))</f>
        <v/>
      </c>
      <c r="S7" s="54">
        <f>IF(G7="","",G7*(Inflation!$B$23/Inflation!$B$2))</f>
        <v>0</v>
      </c>
      <c r="T7" s="54">
        <f>IF(H7="","",H7*(Inflation!$B$23/Inflation!$B$2))</f>
        <v>-70.826829019294848</v>
      </c>
      <c r="U7" s="54" t="str">
        <f>IF(I7="","",I7*(Inflation!$B$23/Inflation!$B$2))</f>
        <v/>
      </c>
      <c r="V7" s="54">
        <f>IF(J7="","",J7*(Inflation!$B$23/Inflation!$B$2))</f>
        <v>0</v>
      </c>
      <c r="W7" s="54" t="str">
        <f>IF(K7="","",K7*(Inflation!$B$23/Inflation!$B$2))</f>
        <v/>
      </c>
      <c r="X7" s="54">
        <f>IF(L7="","",L7*(Inflation!$B$23/Inflation!$B$2))</f>
        <v>11.804471503215808</v>
      </c>
      <c r="Y7" s="54" t="str">
        <f>IF(M7="","",M7*(Inflation!$B$23/Inflation!$B$2))</f>
        <v/>
      </c>
      <c r="Z7" s="54" t="str">
        <f>IF(N7="","",N7*(Inflation!$B$23/Inflation!$B$2))</f>
        <v/>
      </c>
      <c r="AA7" s="54">
        <f>IF(O7="","",O7*(Inflation!$B$23/Inflation!$B$2))</f>
        <v>11.804471503215808</v>
      </c>
      <c r="AB7" s="54" t="str">
        <f>IF(P7="","",P7*(Inflation!$B$23/Inflation!$B$2))</f>
        <v/>
      </c>
    </row>
    <row r="8" spans="1:28" ht="15" x14ac:dyDescent="0.25">
      <c r="A8" s="42" t="str">
        <f>'Table A-1'!B43</f>
        <v>0900-HHS</v>
      </c>
      <c r="B8" s="42" t="str">
        <f>'Table A-1'!C43</f>
        <v>0955-ONC</v>
      </c>
      <c r="C8" s="42" t="str">
        <f>'Table A-1'!A43</f>
        <v>0955-AA02</v>
      </c>
      <c r="D8" s="42" t="str">
        <f>'Table A-1'!D43</f>
        <v xml:space="preserve">Information Blocking and the ONC Health IT Certification Program: Extension of Compliance Dates and Timeframes in Response to the COVID-19 Public Health Emergency
</v>
      </c>
      <c r="E8" s="54" t="str">
        <f>'Table A-1'!AQ43</f>
        <v/>
      </c>
      <c r="F8" s="54">
        <f>'Table A-1'!AP43</f>
        <v>-234.24089606582186</v>
      </c>
      <c r="G8" s="54" t="str">
        <f>'Table A-1'!AR43</f>
        <v/>
      </c>
      <c r="H8" s="54" t="str">
        <f>'Table A-1'!AU43</f>
        <v/>
      </c>
      <c r="I8" s="54">
        <f>'Table A-1'!AT43</f>
        <v>-234.24089606582186</v>
      </c>
      <c r="J8" s="54" t="str">
        <f>'Table A-1'!AV43</f>
        <v/>
      </c>
      <c r="K8" s="54" t="str">
        <f>'Table A-1'!AY43</f>
        <v/>
      </c>
      <c r="L8" s="54">
        <f>'Table A-1'!AX43</f>
        <v>-35.983083695857765</v>
      </c>
      <c r="M8" s="54" t="str">
        <f>'Table A-1'!AZ43</f>
        <v/>
      </c>
      <c r="N8" s="54" t="str">
        <f>'Table A-1'!BC43</f>
        <v/>
      </c>
      <c r="O8" s="54">
        <f>'Table A-1'!BB43</f>
        <v>-35.983083695857765</v>
      </c>
      <c r="P8" s="54" t="str">
        <f>'Table A-1'!BD43</f>
        <v/>
      </c>
      <c r="Q8" s="54" t="str">
        <f>IF(E8="","",E8*(Inflation!$B$23/Inflation!$B$2))</f>
        <v/>
      </c>
      <c r="R8" s="54">
        <f>IF(F8="","",F8*(Inflation!$B$23/Inflation!$B$2))</f>
        <v>-373.43253641006243</v>
      </c>
      <c r="S8" s="54" t="str">
        <f>IF(G8="","",G8*(Inflation!$B$23/Inflation!$B$2))</f>
        <v/>
      </c>
      <c r="T8" s="54" t="str">
        <f>IF(H8="","",H8*(Inflation!$B$23/Inflation!$B$2))</f>
        <v/>
      </c>
      <c r="U8" s="54">
        <f>IF(I8="","",I8*(Inflation!$B$23/Inflation!$B$2))</f>
        <v>-373.43253641006243</v>
      </c>
      <c r="V8" s="54" t="str">
        <f>IF(J8="","",J8*(Inflation!$B$23/Inflation!$B$2))</f>
        <v/>
      </c>
      <c r="W8" s="54" t="str">
        <f>IF(K8="","",K8*(Inflation!$B$23/Inflation!$B$2))</f>
        <v/>
      </c>
      <c r="X8" s="54">
        <f>IF(L8="","",L8*(Inflation!$B$23/Inflation!$B$2))</f>
        <v>-57.365107622470205</v>
      </c>
      <c r="Y8" s="54" t="str">
        <f>IF(M8="","",M8*(Inflation!$B$23/Inflation!$B$2))</f>
        <v/>
      </c>
      <c r="Z8" s="54" t="str">
        <f>IF(N8="","",N8*(Inflation!$B$23/Inflation!$B$2))</f>
        <v/>
      </c>
      <c r="AA8" s="54">
        <f>IF(O8="","",O8*(Inflation!$B$23/Inflation!$B$2))</f>
        <v>-57.365107622470205</v>
      </c>
      <c r="AB8" s="54" t="str">
        <f>IF(P8="","",P8*(Inflation!$B$23/Inflation!$B$2))</f>
        <v/>
      </c>
    </row>
    <row r="9" spans="1:28" ht="15" x14ac:dyDescent="0.25">
      <c r="A9" s="42" t="str">
        <f>'Table A-1'!B82</f>
        <v>2000-EPA</v>
      </c>
      <c r="B9" s="42" t="str">
        <f>'Table A-1'!C82</f>
        <v>2040-OW</v>
      </c>
      <c r="C9" s="42" t="str">
        <f>'Table A-1'!A82</f>
        <v>2040-AF15</v>
      </c>
      <c r="D9" s="42" t="str">
        <f>'Table A-1'!D82</f>
        <v>National Primary Drinking Water Regulations for Lead and Copper: Regulatory Revisions</v>
      </c>
      <c r="E9" s="54">
        <f>'Table A-1'!AQ82</f>
        <v>29.42630035937205</v>
      </c>
      <c r="F9" s="54" t="str">
        <f>'Table A-1'!AP82</f>
        <v/>
      </c>
      <c r="G9" s="54">
        <f>'Table A-1'!AR82</f>
        <v>89.787942122186507</v>
      </c>
      <c r="H9" s="54">
        <f>'Table A-1'!AU82</f>
        <v>168.25807641384529</v>
      </c>
      <c r="I9" s="54" t="str">
        <f>'Table A-1'!AT82</f>
        <v/>
      </c>
      <c r="J9" s="54">
        <f>'Table A-1'!AV82</f>
        <v>486.66573671269157</v>
      </c>
      <c r="K9" s="54">
        <f>'Table A-1'!AY82</f>
        <v>126.00492717987518</v>
      </c>
      <c r="L9" s="54" t="str">
        <f>'Table A-1'!AX82</f>
        <v/>
      </c>
      <c r="M9" s="54">
        <f>'Table A-1'!AZ82</f>
        <v>280.68163419708725</v>
      </c>
      <c r="N9" s="54">
        <f>'Table A-1'!BC82</f>
        <v>121.47780404766409</v>
      </c>
      <c r="O9" s="54" t="str">
        <f>'Table A-1'!BB82</f>
        <v/>
      </c>
      <c r="P9" s="54">
        <f>'Table A-1'!BD82</f>
        <v>252.76437488178553</v>
      </c>
      <c r="Q9" s="54">
        <f>IF(E9="","",E9*(Inflation!$B$23/Inflation!$B$2))</f>
        <v>46.91212407792699</v>
      </c>
      <c r="R9" s="54" t="str">
        <f>IF(F9="","",F9*(Inflation!$B$23/Inflation!$B$2))</f>
        <v/>
      </c>
      <c r="S9" s="54">
        <f>IF(G9="","",G9*(Inflation!$B$23/Inflation!$B$2))</f>
        <v>143.14212218649519</v>
      </c>
      <c r="T9" s="54">
        <f>IF(H9="","",H9*(Inflation!$B$23/Inflation!$B$2))</f>
        <v>268.24111972763382</v>
      </c>
      <c r="U9" s="54" t="str">
        <f>IF(I9="","",I9*(Inflation!$B$23/Inflation!$B$2))</f>
        <v/>
      </c>
      <c r="V9" s="54">
        <f>IF(J9="","",J9*(Inflation!$B$23/Inflation!$B$2))</f>
        <v>775.85435975033101</v>
      </c>
      <c r="W9" s="54">
        <f>IF(K9="","",K9*(Inflation!$B$23/Inflation!$B$2))</f>
        <v>200.88012105163608</v>
      </c>
      <c r="X9" s="54" t="str">
        <f>IF(L9="","",L9*(Inflation!$B$23/Inflation!$B$2))</f>
        <v/>
      </c>
      <c r="Y9" s="54">
        <f>IF(M9="","",M9*(Inflation!$B$23/Inflation!$B$2))</f>
        <v>447.46949120484209</v>
      </c>
      <c r="Z9" s="54">
        <f>IF(N9="","",N9*(Inflation!$B$23/Inflation!$B$2))</f>
        <v>193.66287119349346</v>
      </c>
      <c r="AA9" s="54" t="str">
        <f>IF(O9="","",O9*(Inflation!$B$23/Inflation!$B$2))</f>
        <v/>
      </c>
      <c r="AB9" s="54">
        <f>IF(P9="","",P9*(Inflation!$B$23/Inflation!$B$2))</f>
        <v>402.96311707962923</v>
      </c>
    </row>
    <row r="10" spans="1:28" ht="15" x14ac:dyDescent="0.25">
      <c r="A10" s="42" t="str">
        <f>'Table A-1'!B83</f>
        <v>2000-EPA</v>
      </c>
      <c r="B10" s="42" t="str">
        <f>'Table A-1'!C83</f>
        <v>2060-OAR</v>
      </c>
      <c r="C10" s="42" t="str">
        <f>'Table A-1'!A83</f>
        <v>2060-AU84</v>
      </c>
      <c r="D10" s="42" t="str">
        <f>'Table A-1'!D83</f>
        <v>Cross-State Air Pollution Rule (CSAPR) Update Remand for the 2008 Ozone NAAQS</v>
      </c>
      <c r="E10" s="54">
        <f>'Table A-1'!AQ83</f>
        <v>445.16710800075663</v>
      </c>
      <c r="F10" s="54" t="str">
        <f>'Table A-1'!AP83</f>
        <v/>
      </c>
      <c r="G10" s="54">
        <f>'Table A-1'!AR83</f>
        <v>2037.2054094949879</v>
      </c>
      <c r="H10" s="54">
        <f>'Table A-1'!AU83</f>
        <v>460.25751844146026</v>
      </c>
      <c r="I10" s="54" t="str">
        <f>'Table A-1'!AT83</f>
        <v/>
      </c>
      <c r="J10" s="54">
        <f>'Table A-1'!AV83</f>
        <v>2112.6574616985058</v>
      </c>
      <c r="K10" s="54" t="str">
        <f>'Table A-1'!AY83</f>
        <v/>
      </c>
      <c r="L10" s="54">
        <f>'Table A-1'!AX83</f>
        <v>18.863013050879516</v>
      </c>
      <c r="M10" s="54" t="str">
        <f>'Table A-1'!AZ83</f>
        <v/>
      </c>
      <c r="N10" s="54" t="str">
        <f>'Table A-1'!BC83</f>
        <v/>
      </c>
      <c r="O10" s="54">
        <f>'Table A-1'!BB83</f>
        <v>18.863013050879516</v>
      </c>
      <c r="P10" s="54" t="str">
        <f>'Table A-1'!BD83</f>
        <v/>
      </c>
      <c r="Q10" s="54">
        <f>IF(E10="","",E10*(Inflation!$B$23/Inflation!$B$2))</f>
        <v>709.69623605069035</v>
      </c>
      <c r="R10" s="54" t="str">
        <f>IF(F10="","",F10*(Inflation!$B$23/Inflation!$B$2))</f>
        <v/>
      </c>
      <c r="S10" s="54">
        <f>IF(G10="","",G10*(Inflation!$B$23/Inflation!$B$2))</f>
        <v>3247.7624361641761</v>
      </c>
      <c r="T10" s="54">
        <f>IF(H10="","",H10*(Inflation!$B$23/Inflation!$B$2))</f>
        <v>733.75373557783246</v>
      </c>
      <c r="U10" s="54" t="str">
        <f>IF(I10="","",I10*(Inflation!$B$23/Inflation!$B$2))</f>
        <v/>
      </c>
      <c r="V10" s="54">
        <f>IF(J10="","",J10*(Inflation!$B$23/Inflation!$B$2))</f>
        <v>3368.0499337998863</v>
      </c>
      <c r="W10" s="54" t="str">
        <f>IF(K10="","",K10*(Inflation!$B$23/Inflation!$B$2))</f>
        <v/>
      </c>
      <c r="X10" s="54">
        <f>IF(L10="","",L10*(Inflation!$B$23/Inflation!$B$2))</f>
        <v>30.071874408927556</v>
      </c>
      <c r="Y10" s="54" t="str">
        <f>IF(M10="","",M10*(Inflation!$B$23/Inflation!$B$2))</f>
        <v/>
      </c>
      <c r="Z10" s="54" t="str">
        <f>IF(N10="","",N10*(Inflation!$B$23/Inflation!$B$2))</f>
        <v/>
      </c>
      <c r="AA10" s="54">
        <f>IF(O10="","",O10*(Inflation!$B$23/Inflation!$B$2))</f>
        <v>30.071874408927556</v>
      </c>
      <c r="AB10" s="54" t="str">
        <f>IF(P10="","",P10*(Inflation!$B$23/Inflation!$B$2))</f>
        <v/>
      </c>
    </row>
    <row r="11" spans="1:28" ht="15" x14ac:dyDescent="0.25">
      <c r="A11" s="42" t="str">
        <f>'Table A-1'!B84</f>
        <v>2000-EPA</v>
      </c>
      <c r="B11" s="42" t="str">
        <f>'Table A-1'!C84</f>
        <v>2060-OAR</v>
      </c>
      <c r="C11" s="42" t="str">
        <f>'Table A-1'!A84</f>
        <v>2060-AV17</v>
      </c>
      <c r="D11" s="42" t="str">
        <f>'Table A-1'!D84</f>
        <v>Phase down of Hydrofluorocarbons Under the American Innovation and Manufacturing Act</v>
      </c>
      <c r="E11" s="54" t="str">
        <f>'Table A-1'!AQ84</f>
        <v/>
      </c>
      <c r="F11" s="54" t="str">
        <f>'Table A-1'!AP84</f>
        <v/>
      </c>
      <c r="G11" s="54" t="str">
        <f>'Table A-1'!AR84</f>
        <v/>
      </c>
      <c r="H11" s="54" t="str">
        <f>'Table A-1'!AU84</f>
        <v/>
      </c>
      <c r="I11" s="54">
        <f>'Table A-1'!AT84</f>
        <v>9536.0402165506566</v>
      </c>
      <c r="J11" s="54" t="str">
        <f>'Table A-1'!AV84</f>
        <v/>
      </c>
      <c r="K11" s="54" t="str">
        <f>'Table A-1'!AY84</f>
        <v/>
      </c>
      <c r="L11" s="54">
        <f>'Table A-1'!AX84</f>
        <v>-350.58971384377412</v>
      </c>
      <c r="M11" s="54" t="str">
        <f>'Table A-1'!AZ84</f>
        <v/>
      </c>
      <c r="N11" s="54" t="str">
        <f>'Table A-1'!BC84</f>
        <v/>
      </c>
      <c r="O11" s="54">
        <f>'Table A-1'!BB84</f>
        <v>-420.70765661252898</v>
      </c>
      <c r="P11" s="54" t="str">
        <f>'Table A-1'!BD84</f>
        <v/>
      </c>
      <c r="Q11" s="54" t="str">
        <f>IF(E11="","",E11*(Inflation!$B$23/Inflation!$B$2))</f>
        <v/>
      </c>
      <c r="R11" s="54" t="str">
        <f>IF(F11="","",F11*(Inflation!$B$23/Inflation!$B$2))</f>
        <v/>
      </c>
      <c r="S11" s="54" t="str">
        <f>IF(G11="","",G11*(Inflation!$B$23/Inflation!$B$2))</f>
        <v/>
      </c>
      <c r="T11" s="54" t="str">
        <f>IF(H11="","",H11*(Inflation!$B$23/Inflation!$B$2))</f>
        <v/>
      </c>
      <c r="U11" s="54">
        <f>IF(I11="","",I11*(Inflation!$B$23/Inflation!$B$2))</f>
        <v>15202.587358503828</v>
      </c>
      <c r="V11" s="54" t="str">
        <f>IF(J11="","",J11*(Inflation!$B$23/Inflation!$B$2))</f>
        <v/>
      </c>
      <c r="W11" s="54" t="str">
        <f>IF(K11="","",K11*(Inflation!$B$23/Inflation!$B$2))</f>
        <v/>
      </c>
      <c r="X11" s="54">
        <f>IF(L11="","",L11*(Inflation!$B$23/Inflation!$B$2))</f>
        <v>-558.91865288617009</v>
      </c>
      <c r="Y11" s="54" t="str">
        <f>IF(M11="","",M11*(Inflation!$B$23/Inflation!$B$2))</f>
        <v/>
      </c>
      <c r="Z11" s="54" t="str">
        <f>IF(N11="","",N11*(Inflation!$B$23/Inflation!$B$2))</f>
        <v/>
      </c>
      <c r="AA11" s="54">
        <f>IF(O11="","",O11*(Inflation!$B$23/Inflation!$B$2))</f>
        <v>-670.7023834634042</v>
      </c>
      <c r="AB11" s="54" t="str">
        <f>IF(P11="","",P11*(Inflation!$B$23/Inflation!$B$2))</f>
        <v/>
      </c>
    </row>
    <row r="12" spans="1:28" ht="15" x14ac:dyDescent="0.25">
      <c r="A12" s="42" t="str">
        <f>'Table A-1'!B85</f>
        <v>2000-EPA</v>
      </c>
      <c r="B12" s="42" t="str">
        <f>'Table A-1'!C85</f>
        <v>2070-OCSPP</v>
      </c>
      <c r="C12" s="42" t="str">
        <f>'Table A-1'!A85</f>
        <v>2070-AK50</v>
      </c>
      <c r="D12" s="42" t="str">
        <f>'Table A-1'!D85</f>
        <v>Review of Dust-Lead Post-Abatement Clearance Levels</v>
      </c>
      <c r="E12" s="54">
        <f>'Table A-1'!AQ85</f>
        <v>2.1692148741605419</v>
      </c>
      <c r="F12" s="54" t="str">
        <f>'Table A-1'!AP85</f>
        <v/>
      </c>
      <c r="G12" s="54">
        <f>'Table A-1'!AR85</f>
        <v>31.815151487687945</v>
      </c>
      <c r="H12" s="54">
        <f>'Table A-1'!AU85</f>
        <v>9.3999311213623482</v>
      </c>
      <c r="I12" s="54" t="str">
        <f>'Table A-1'!AT85</f>
        <v/>
      </c>
      <c r="J12" s="54">
        <f>'Table A-1'!AV85</f>
        <v>146.06046819347648</v>
      </c>
      <c r="K12" s="54">
        <f>'Table A-1'!AY85</f>
        <v>2.1692148741605419</v>
      </c>
      <c r="L12" s="54" t="str">
        <f>'Table A-1'!AX85</f>
        <v/>
      </c>
      <c r="M12" s="54">
        <f>'Table A-1'!AZ85</f>
        <v>10.123002746082529</v>
      </c>
      <c r="N12" s="54">
        <f>'Table A-1'!BC85</f>
        <v>2.1692148741605419</v>
      </c>
      <c r="O12" s="54" t="str">
        <f>'Table A-1'!BB85</f>
        <v/>
      </c>
      <c r="P12" s="54">
        <f>'Table A-1'!BD85</f>
        <v>10.123002746082529</v>
      </c>
      <c r="Q12" s="54">
        <f>IF(E12="","",E12*(Inflation!$B$23/Inflation!$B$2))</f>
        <v>3.4582151369869223</v>
      </c>
      <c r="R12" s="54" t="str">
        <f>IF(F12="","",F12*(Inflation!$B$23/Inflation!$B$2))</f>
        <v/>
      </c>
      <c r="S12" s="54">
        <f>IF(G12="","",G12*(Inflation!$B$23/Inflation!$B$2))</f>
        <v>50.720488675808184</v>
      </c>
      <c r="T12" s="54">
        <f>IF(H12="","",H12*(Inflation!$B$23/Inflation!$B$2))</f>
        <v>14.985598926943329</v>
      </c>
      <c r="U12" s="54" t="str">
        <f>IF(I12="","",I12*(Inflation!$B$23/Inflation!$B$2))</f>
        <v/>
      </c>
      <c r="V12" s="54">
        <f>IF(J12="","",J12*(Inflation!$B$23/Inflation!$B$2))</f>
        <v>232.85315255711942</v>
      </c>
      <c r="W12" s="54">
        <f>IF(K12="","",K12*(Inflation!$B$23/Inflation!$B$2))</f>
        <v>3.4582151369869223</v>
      </c>
      <c r="X12" s="54" t="str">
        <f>IF(L12="","",L12*(Inflation!$B$23/Inflation!$B$2))</f>
        <v/>
      </c>
      <c r="Y12" s="54">
        <f>IF(M12="","",M12*(Inflation!$B$23/Inflation!$B$2))</f>
        <v>16.138337305938968</v>
      </c>
      <c r="Z12" s="54">
        <f>IF(N12="","",N12*(Inflation!$B$23/Inflation!$B$2))</f>
        <v>3.4582151369869223</v>
      </c>
      <c r="AA12" s="54" t="str">
        <f>IF(O12="","",O12*(Inflation!$B$23/Inflation!$B$2))</f>
        <v/>
      </c>
      <c r="AB12" s="54">
        <f>IF(P12="","",P12*(Inflation!$B$23/Inflation!$B$2))</f>
        <v>16.138337305938968</v>
      </c>
    </row>
  </sheetData>
  <mergeCells count="4">
    <mergeCell ref="E3:J3"/>
    <mergeCell ref="K3:P3"/>
    <mergeCell ref="Q3:V3"/>
    <mergeCell ref="W3:AB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workbookViewId="0">
      <selection activeCell="A6" sqref="A6:XFD6"/>
    </sheetView>
  </sheetViews>
  <sheetFormatPr defaultRowHeight="12.75" x14ac:dyDescent="0.2"/>
  <cols>
    <col min="1" max="1" width="10.42578125" customWidth="1"/>
    <col min="2" max="2" width="11.5703125" bestFit="1" customWidth="1"/>
    <col min="3" max="3" width="10.42578125" customWidth="1"/>
    <col min="4" max="4" width="97.85546875" customWidth="1"/>
    <col min="5" max="5" width="11.140625" customWidth="1"/>
    <col min="6" max="6" width="11" customWidth="1"/>
    <col min="7" max="7" width="11.85546875" customWidth="1"/>
    <col min="8" max="8" width="11.5703125" customWidth="1"/>
    <col min="9" max="9" width="10.85546875" customWidth="1"/>
    <col min="10" max="10" width="11.5703125" customWidth="1"/>
    <col min="11" max="11" width="11.42578125" customWidth="1"/>
    <col min="12" max="12" width="10.5703125" customWidth="1"/>
    <col min="13" max="14" width="11.42578125" customWidth="1"/>
    <col min="15" max="15" width="10.42578125" customWidth="1"/>
    <col min="16" max="16" width="11" customWidth="1"/>
  </cols>
  <sheetData>
    <row r="1" spans="1:16" ht="15" x14ac:dyDescent="0.25">
      <c r="A1" s="5" t="s">
        <v>657</v>
      </c>
      <c r="B1" s="5"/>
      <c r="C1" s="6"/>
      <c r="D1" s="6"/>
      <c r="E1" s="6"/>
      <c r="F1" s="6"/>
      <c r="G1" s="6"/>
      <c r="H1" s="6"/>
      <c r="I1" s="6"/>
      <c r="J1" s="6"/>
      <c r="K1" s="6"/>
      <c r="L1" s="6"/>
      <c r="M1" s="6"/>
      <c r="N1" s="6"/>
      <c r="O1" s="6"/>
      <c r="P1" s="6"/>
    </row>
    <row r="2" spans="1:16" ht="15" x14ac:dyDescent="0.25">
      <c r="A2" s="6"/>
      <c r="B2" s="6"/>
      <c r="C2" s="6"/>
      <c r="D2" s="6"/>
      <c r="E2" s="6"/>
      <c r="F2" s="6"/>
      <c r="G2" s="6"/>
      <c r="H2" s="6"/>
      <c r="I2" s="6"/>
      <c r="J2" s="6"/>
      <c r="K2" s="6"/>
      <c r="L2" s="6"/>
      <c r="M2" s="6"/>
      <c r="N2" s="6"/>
      <c r="O2" s="6"/>
      <c r="P2" s="6"/>
    </row>
    <row r="3" spans="1:16" ht="15" x14ac:dyDescent="0.25">
      <c r="A3" s="44"/>
      <c r="B3" s="44"/>
      <c r="C3" s="44"/>
      <c r="D3" s="44"/>
      <c r="E3" s="91" t="s">
        <v>91</v>
      </c>
      <c r="F3" s="91"/>
      <c r="G3" s="91"/>
      <c r="H3" s="91"/>
      <c r="I3" s="91"/>
      <c r="J3" s="91"/>
      <c r="K3" s="91"/>
      <c r="L3" s="91"/>
      <c r="M3" s="91"/>
      <c r="N3" s="91"/>
      <c r="O3" s="91"/>
      <c r="P3" s="91"/>
    </row>
    <row r="4" spans="1:16" ht="15" x14ac:dyDescent="0.25">
      <c r="A4" s="44"/>
      <c r="B4" s="44"/>
      <c r="C4" s="44"/>
      <c r="D4" s="44"/>
      <c r="E4" s="92" t="s">
        <v>61</v>
      </c>
      <c r="F4" s="92"/>
      <c r="G4" s="92"/>
      <c r="H4" s="92"/>
      <c r="I4" s="92"/>
      <c r="J4" s="92"/>
      <c r="K4" s="93" t="s">
        <v>183</v>
      </c>
      <c r="L4" s="93"/>
      <c r="M4" s="93"/>
      <c r="N4" s="93"/>
      <c r="O4" s="93"/>
      <c r="P4" s="93"/>
    </row>
    <row r="5" spans="1:16" ht="45" x14ac:dyDescent="0.25">
      <c r="A5" s="42" t="str">
        <f>'[1]Table A-1'!A3</f>
        <v>Agency</v>
      </c>
      <c r="B5" s="42" t="str">
        <f>'[1]Table A-1'!B3</f>
        <v>Subagency</v>
      </c>
      <c r="C5" s="42" t="str">
        <f>'[1]Table A-1'!C3</f>
        <v>RIN</v>
      </c>
      <c r="D5" s="42" t="str">
        <f>'[1]Table A-1'!D3</f>
        <v>Title</v>
      </c>
      <c r="E5" s="45" t="s">
        <v>66</v>
      </c>
      <c r="F5" s="45" t="s">
        <v>67</v>
      </c>
      <c r="G5" s="45" t="s">
        <v>68</v>
      </c>
      <c r="H5" s="45" t="s">
        <v>69</v>
      </c>
      <c r="I5" s="45" t="s">
        <v>70</v>
      </c>
      <c r="J5" s="45" t="s">
        <v>71</v>
      </c>
      <c r="K5" s="45" t="s">
        <v>66</v>
      </c>
      <c r="L5" s="45" t="s">
        <v>67</v>
      </c>
      <c r="M5" s="45" t="s">
        <v>68</v>
      </c>
      <c r="N5" s="45" t="s">
        <v>69</v>
      </c>
      <c r="O5" s="45" t="s">
        <v>70</v>
      </c>
      <c r="P5" s="45" t="s">
        <v>71</v>
      </c>
    </row>
    <row r="6" spans="1:16" ht="15" x14ac:dyDescent="0.25">
      <c r="A6" s="42" t="str">
        <f>'Table A-1'!B13</f>
        <v>0600-DOC</v>
      </c>
      <c r="B6" s="42" t="str">
        <f>'Table A-1'!C13</f>
        <v>0605-ADMIN</v>
      </c>
      <c r="C6" s="42" t="str">
        <f>'Table A-1'!A13</f>
        <v>0605-AA51</v>
      </c>
      <c r="D6" s="42" t="str">
        <f>'Table A-1'!D13</f>
        <v>Securing the Information and Communications Technology and Services Supply Chain</v>
      </c>
      <c r="E6" s="43">
        <f>'Table A-1'!AY13</f>
        <v>166.71477501380011</v>
      </c>
      <c r="F6" s="43">
        <f>'Table A-1'!AX13</f>
        <v>7275.4981320892466</v>
      </c>
      <c r="G6" s="43">
        <f>'Table A-1'!AZ13</f>
        <v>14384.281489164692</v>
      </c>
      <c r="H6" s="43">
        <f>'Table A-1'!BC13</f>
        <v>6938.9431239872511</v>
      </c>
      <c r="I6" s="43">
        <f>'Table A-1'!BB13</f>
        <v>6938978.1433243118</v>
      </c>
      <c r="J6" s="43">
        <f>'Table A-1'!BD13</f>
        <v>13728.787691198206</v>
      </c>
      <c r="K6" s="43">
        <f>IF(E6="","",E6*(Inflation!$B$23/Inflation!$B$2))</f>
        <v>265.78075108175</v>
      </c>
      <c r="L6" s="43">
        <f>IF(F6="","",F6*(Inflation!$B$23/Inflation!$B$2))</f>
        <v>11598.776160544168</v>
      </c>
      <c r="M6" s="43">
        <f>IF(G6="","",G6*(Inflation!$B$23/Inflation!$B$2))</f>
        <v>22931.771570006586</v>
      </c>
      <c r="N6" s="43">
        <f>IF(H6="","",H6*(Inflation!$B$23/Inflation!$B$2))</f>
        <v>11062.231977065117</v>
      </c>
      <c r="O6" s="43">
        <f>IF(I6="","",I6*(Inflation!$B$23/Inflation!$B$2))</f>
        <v>11062287.805744404</v>
      </c>
      <c r="P6" s="43">
        <f>IF(J6="","",J6*(Inflation!$B$23/Inflation!$B$2))</f>
        <v>21886.767406827043</v>
      </c>
    </row>
    <row r="7" spans="1:16" ht="15" x14ac:dyDescent="0.25">
      <c r="A7" s="42" t="str">
        <f>'Table A-1'!B14</f>
        <v>0600-DOC</v>
      </c>
      <c r="B7" s="42" t="str">
        <f>'Table A-1'!C14</f>
        <v>0648-NOAA</v>
      </c>
      <c r="C7" s="42" t="str">
        <f>'Table A-1'!A14</f>
        <v>0648-BB38</v>
      </c>
      <c r="D7" s="42" t="str">
        <f>'Table A-1'!D14</f>
        <v>Taking and Importing Marine Mammals: Taking Marine Mammals Incidental to Geophysical Surveys Related to Oil and Gas Activities in the Gulf of Mexico</v>
      </c>
      <c r="E7" s="43">
        <f>'Table A-1'!AY14</f>
        <v>21.807173382716929</v>
      </c>
      <c r="F7" s="43" t="str">
        <f>'Table A-1'!AX14</f>
        <v/>
      </c>
      <c r="G7" s="43">
        <f>'Table A-1'!AZ14</f>
        <v>63.787757972898376</v>
      </c>
      <c r="H7" s="43">
        <f>'Table A-1'!BC14</f>
        <v>22.517504763261453</v>
      </c>
      <c r="I7" s="43" t="str">
        <f>'Table A-1'!BB14</f>
        <v/>
      </c>
      <c r="J7" s="43">
        <f>'Table A-1'!BD14</f>
        <v>65.918752114531955</v>
      </c>
      <c r="K7" s="43">
        <f>IF(E7="","",E7*(Inflation!$B$23/Inflation!$B$2))</f>
        <v>34.765526451681829</v>
      </c>
      <c r="L7" s="43" t="str">
        <f>IF(F7="","",F7*(Inflation!$B$23/Inflation!$B$2))</f>
        <v/>
      </c>
      <c r="M7" s="43">
        <f>IF(G7="","",G7*(Inflation!$B$23/Inflation!$B$2))</f>
        <v>101.69199594009864</v>
      </c>
      <c r="N7" s="43">
        <f>IF(H7="","",H7*(Inflation!$B$23/Inflation!$B$2))</f>
        <v>35.897954023397844</v>
      </c>
      <c r="O7" s="43" t="str">
        <f>IF(I7="","",I7*(Inflation!$B$23/Inflation!$B$2))</f>
        <v/>
      </c>
      <c r="P7" s="43">
        <f>IF(J7="","",J7*(Inflation!$B$23/Inflation!$B$2))</f>
        <v>105.0892786552467</v>
      </c>
    </row>
    <row r="8" spans="1:16" ht="15" x14ac:dyDescent="0.25">
      <c r="A8" s="42" t="str">
        <f>'Table A-1'!B15</f>
        <v>0600-DOC</v>
      </c>
      <c r="B8" s="42" t="str">
        <f>'Table A-1'!C15</f>
        <v>0648-NOAA</v>
      </c>
      <c r="C8" s="42" t="str">
        <f>'Table A-1'!A15</f>
        <v>0648-BK51</v>
      </c>
      <c r="D8" s="42" t="str">
        <f>'Table A-1'!D15</f>
        <v xml:space="preserve">Framework Adjustment 33 to the Atlantic Sea Scallop Fishery Management Plan </v>
      </c>
      <c r="E8" s="43" t="str">
        <f>'Table A-1'!AY15</f>
        <v/>
      </c>
      <c r="F8" s="43">
        <f>'Table A-1'!AX15</f>
        <v>72.992778422273773</v>
      </c>
      <c r="G8" s="43" t="str">
        <f>'Table A-1'!AZ15</f>
        <v/>
      </c>
      <c r="H8" s="43" t="str">
        <f>'Table A-1'!BC15</f>
        <v/>
      </c>
      <c r="I8" s="43">
        <f>'Table A-1'!BB15</f>
        <v>72.992778422273773</v>
      </c>
      <c r="J8" s="43" t="str">
        <f>'Table A-1'!BD15</f>
        <v/>
      </c>
      <c r="K8" s="43" t="str">
        <f>IF(E8="","",E8*(Inflation!$B$23/Inflation!$B$2))</f>
        <v/>
      </c>
      <c r="L8" s="43">
        <f>IF(F8="","",F8*(Inflation!$B$23/Inflation!$B$2))</f>
        <v>116.36686353090063</v>
      </c>
      <c r="M8" s="43" t="str">
        <f>IF(G8="","",G8*(Inflation!$B$23/Inflation!$B$2))</f>
        <v/>
      </c>
      <c r="N8" s="43" t="str">
        <f>IF(H8="","",H8*(Inflation!$B$23/Inflation!$B$2))</f>
        <v/>
      </c>
      <c r="O8" s="43">
        <f>IF(I8="","",I8*(Inflation!$B$23/Inflation!$B$2))</f>
        <v>116.36686353090063</v>
      </c>
      <c r="P8" s="43" t="str">
        <f>IF(J8="","",J8*(Inflation!$B$23/Inflation!$B$2))</f>
        <v/>
      </c>
    </row>
    <row r="9" spans="1:16" ht="15" x14ac:dyDescent="0.25">
      <c r="A9" s="42" t="str">
        <f>'Table A-1'!B16</f>
        <v>0700-DOD</v>
      </c>
      <c r="B9" s="42" t="str">
        <f>'Table A-1'!C16</f>
        <v>0790-OS</v>
      </c>
      <c r="C9" s="42" t="str">
        <f>'Table A-1'!A16</f>
        <v>0790-AK85</v>
      </c>
      <c r="D9" s="42" t="str">
        <f>'Table A-1'!D16</f>
        <v xml:space="preserve">National Industrial Security Program Operating Manual (NISPOM) </v>
      </c>
      <c r="E9" s="43" t="str">
        <f>'Table A-1'!AY16</f>
        <v/>
      </c>
      <c r="F9" s="43">
        <f>'Table A-1'!AX16</f>
        <v>10.377455529775714</v>
      </c>
      <c r="G9" s="43" t="str">
        <f>'Table A-1'!AZ16</f>
        <v/>
      </c>
      <c r="H9" s="43" t="str">
        <f>'Table A-1'!BC16</f>
        <v/>
      </c>
      <c r="I9" s="43">
        <f>'Table A-1'!BB16</f>
        <v>9.2555684454756371</v>
      </c>
      <c r="J9" s="43" t="str">
        <f>'Table A-1'!BD16</f>
        <v/>
      </c>
      <c r="K9" s="43" t="str">
        <f>IF(E9="","",E9*(Inflation!$B$23/Inflation!$B$2))</f>
        <v/>
      </c>
      <c r="L9" s="43">
        <f>IF(F9="","",F9*(Inflation!$B$23/Inflation!$B$2))</f>
        <v>16.543992125430638</v>
      </c>
      <c r="M9" s="43" t="str">
        <f>IF(G9="","",G9*(Inflation!$B$23/Inflation!$B$2))</f>
        <v/>
      </c>
      <c r="N9" s="43" t="str">
        <f>IF(H9="","",H9*(Inflation!$B$23/Inflation!$B$2))</f>
        <v/>
      </c>
      <c r="O9" s="43">
        <f>IF(I9="","",I9*(Inflation!$B$23/Inflation!$B$2))</f>
        <v>14.755452436194892</v>
      </c>
      <c r="P9" s="43" t="str">
        <f>IF(J9="","",J9*(Inflation!$B$23/Inflation!$B$2))</f>
        <v/>
      </c>
    </row>
    <row r="10" spans="1:16" ht="15" x14ac:dyDescent="0.25">
      <c r="A10" s="42" t="str">
        <f>'Table A-1'!B17</f>
        <v>0900-HHS</v>
      </c>
      <c r="B10" s="42" t="str">
        <f>'Table A-1'!C17</f>
        <v>0936-OIG</v>
      </c>
      <c r="C10" s="42" t="str">
        <f>'Table A-1'!A17</f>
        <v>0936-AA08</v>
      </c>
      <c r="D10" s="42" t="str">
        <f>'Table A-1'!D17</f>
        <v>Removal of Safe Harbor Protection for Rebates to Plans or PBMs Involving Prescription Pharmaceuticals and Creation of New Safe Harbor Protection</v>
      </c>
      <c r="E10" s="43" t="str">
        <f>'Table A-1'!AY17</f>
        <v/>
      </c>
      <c r="F10" s="43">
        <f>'Table A-1'!AX17</f>
        <v>266.34574427841881</v>
      </c>
      <c r="G10" s="43" t="str">
        <f>'Table A-1'!AZ17</f>
        <v/>
      </c>
      <c r="H10" s="43" t="str">
        <f>'Table A-1'!BC17</f>
        <v/>
      </c>
      <c r="I10" s="43">
        <f>'Table A-1'!BB17</f>
        <v>261.8186211462077</v>
      </c>
      <c r="J10" s="43" t="str">
        <f>'Table A-1'!BD17</f>
        <v/>
      </c>
      <c r="K10" s="43" t="str">
        <f>IF(E10="","",E10*(Inflation!$B$23/Inflation!$B$2))</f>
        <v/>
      </c>
      <c r="L10" s="43">
        <f>IF(F10="","",F10*(Inflation!$B$23/Inflation!$B$2))</f>
        <v>424.61486665405715</v>
      </c>
      <c r="M10" s="43" t="str">
        <f>IF(G10="","",G10*(Inflation!$B$23/Inflation!$B$2))</f>
        <v/>
      </c>
      <c r="N10" s="43" t="str">
        <f>IF(H10="","",H10*(Inflation!$B$23/Inflation!$B$2))</f>
        <v/>
      </c>
      <c r="O10" s="43">
        <f>IF(I10="","",I10*(Inflation!$B$23/Inflation!$B$2))</f>
        <v>417.39761679591447</v>
      </c>
      <c r="P10" s="43" t="str">
        <f>IF(J10="","",J10*(Inflation!$B$23/Inflation!$B$2))</f>
        <v/>
      </c>
    </row>
    <row r="11" spans="1:16" ht="15" x14ac:dyDescent="0.25">
      <c r="A11" s="42" t="str">
        <f>'Table A-1'!B26</f>
        <v>0900-HHS</v>
      </c>
      <c r="B11" s="42" t="str">
        <f>'Table A-1'!C26</f>
        <v>0938-CMS</v>
      </c>
      <c r="C11" s="42" t="str">
        <f>'Table A-1'!A26</f>
        <v>0938-AU04</v>
      </c>
      <c r="D11" s="42" t="str">
        <f>'Table A-1'!D26</f>
        <v>Transparency in Coverage (CMS-9915)</v>
      </c>
      <c r="E11" s="43">
        <f>'Table A-1'!AY26</f>
        <v>2860.9523008507344</v>
      </c>
      <c r="F11" s="43" t="str">
        <f>'Table A-1'!AX26</f>
        <v/>
      </c>
      <c r="G11" s="43">
        <f>'Table A-1'!AZ26</f>
        <v>3837.134300077339</v>
      </c>
      <c r="H11" s="43">
        <f>'Table A-1'!BC26</f>
        <v>2838.163969450889</v>
      </c>
      <c r="I11" s="43" t="str">
        <f>'Table A-1'!BB26</f>
        <v/>
      </c>
      <c r="J11" s="43">
        <f>'Table A-1'!BD26</f>
        <v>3781.390535576179</v>
      </c>
      <c r="K11" s="43">
        <f>IF(E11="","",E11*(Inflation!$B$23/Inflation!$B$2))</f>
        <v>4560.999775012303</v>
      </c>
      <c r="L11" s="43" t="str">
        <f>IF(F11="","",F11*(Inflation!$B$23/Inflation!$B$2))</f>
        <v/>
      </c>
      <c r="M11" s="43">
        <f>IF(G11="","",G11*(Inflation!$B$23/Inflation!$B$2))</f>
        <v>6117.2528721085546</v>
      </c>
      <c r="N11" s="43">
        <f>IF(H11="","",H11*(Inflation!$B$23/Inflation!$B$2))</f>
        <v>4524.6700625747017</v>
      </c>
      <c r="O11" s="43" t="str">
        <f>IF(I11="","",I11*(Inflation!$B$23/Inflation!$B$2))</f>
        <v/>
      </c>
      <c r="P11" s="43">
        <f>IF(J11="","",J11*(Inflation!$B$23/Inflation!$B$2))</f>
        <v>6028.384806299654</v>
      </c>
    </row>
    <row r="12" spans="1:16" ht="15" x14ac:dyDescent="0.25">
      <c r="A12" s="42" t="str">
        <f>'Table A-1'!B30</f>
        <v>0900-HHS</v>
      </c>
      <c r="B12" s="42" t="str">
        <f>'Table A-1'!C30</f>
        <v>0938-CMS</v>
      </c>
      <c r="C12" s="42" t="str">
        <f>'Table A-1'!A30</f>
        <v>0938-AU12</v>
      </c>
      <c r="D12" s="42" t="str">
        <f>'Table A-1'!D30</f>
        <v>CY 2021 Hospital Outpatient PPS Policy Changes and Payment Rates and Ambulatory Surgical Center Payment System Policy Changes and Payment Rates (CMS-1736)</v>
      </c>
      <c r="E12" s="43">
        <f>'Table A-1'!AY30</f>
        <v>84.141531322505784</v>
      </c>
      <c r="F12" s="43" t="str">
        <f>'Table A-1'!AX30</f>
        <v/>
      </c>
      <c r="G12" s="43" t="str">
        <f>'Table A-1'!AZ30</f>
        <v/>
      </c>
      <c r="H12" s="43">
        <f>'Table A-1'!BC30</f>
        <v>84.141531322505784</v>
      </c>
      <c r="I12" s="43" t="str">
        <f>'Table A-1'!BB30</f>
        <v/>
      </c>
      <c r="J12" s="43" t="str">
        <f>'Table A-1'!BD30</f>
        <v/>
      </c>
      <c r="K12" s="43">
        <f>IF(E12="","",E12*(Inflation!$B$23/Inflation!$B$2))</f>
        <v>134.14047669268083</v>
      </c>
      <c r="L12" s="43" t="str">
        <f>IF(F12="","",F12*(Inflation!$B$23/Inflation!$B$2))</f>
        <v/>
      </c>
      <c r="M12" s="43" t="str">
        <f>IF(G12="","",G12*(Inflation!$B$23/Inflation!$B$2))</f>
        <v/>
      </c>
      <c r="N12" s="43">
        <f>IF(H12="","",H12*(Inflation!$B$23/Inflation!$B$2))</f>
        <v>134.14047669268083</v>
      </c>
      <c r="O12" s="43" t="str">
        <f>IF(I12="","",I12*(Inflation!$B$23/Inflation!$B$2))</f>
        <v/>
      </c>
      <c r="P12" s="43" t="str">
        <f>IF(J12="","",J12*(Inflation!$B$23/Inflation!$B$2))</f>
        <v/>
      </c>
    </row>
    <row r="13" spans="1:16" ht="15" x14ac:dyDescent="0.25">
      <c r="A13" s="42" t="str">
        <f>'Table A-1'!B38</f>
        <v>0900-HHS</v>
      </c>
      <c r="B13" s="42" t="str">
        <f>'Table A-1'!C38</f>
        <v>0938-CMS</v>
      </c>
      <c r="C13" s="42" t="str">
        <f>'Table A-1'!A38</f>
        <v>0938-AU57</v>
      </c>
      <c r="D13" s="42" t="str">
        <f>'Table A-1'!D38</f>
        <v>COVID-19 Vaccine Immunization Requirements for LTC Residents and Staff (CMS-3414)</v>
      </c>
      <c r="E13" s="43">
        <f>'Table A-1'!AY38</f>
        <v>83.64369392884764</v>
      </c>
      <c r="F13" s="43">
        <f>'Table A-1'!AX38</f>
        <v>111.52959976798142</v>
      </c>
      <c r="G13" s="43">
        <f>'Table A-1'!AZ38</f>
        <v>139.40849381283834</v>
      </c>
      <c r="H13" s="43">
        <f>'Table A-1'!BC38</f>
        <v>83.64369392884764</v>
      </c>
      <c r="I13" s="43">
        <f>'Table A-1'!BB38</f>
        <v>111.52959976798142</v>
      </c>
      <c r="J13" s="43">
        <f>'Table A-1'!BD38</f>
        <v>139.40849381283834</v>
      </c>
      <c r="K13" s="43">
        <f>IF(E13="","",E13*(Inflation!$B$23/Inflation!$B$2))</f>
        <v>133.34681220558249</v>
      </c>
      <c r="L13" s="43">
        <f>IF(F13="","",F13*(Inflation!$B$23/Inflation!$B$2))</f>
        <v>177.80320185614843</v>
      </c>
      <c r="M13" s="43">
        <f>IF(G13="","",G13*(Inflation!$B$23/Inflation!$B$2))</f>
        <v>222.2484131336567</v>
      </c>
      <c r="N13" s="43">
        <f>IF(H13="","",H13*(Inflation!$B$23/Inflation!$B$2))</f>
        <v>133.34681220558249</v>
      </c>
      <c r="O13" s="43">
        <f>IF(I13="","",I13*(Inflation!$B$23/Inflation!$B$2))</f>
        <v>177.80320185614843</v>
      </c>
      <c r="P13" s="43">
        <f>IF(J13="","",J13*(Inflation!$B$23/Inflation!$B$2))</f>
        <v>222.2484131336567</v>
      </c>
    </row>
    <row r="14" spans="1:16" ht="15" x14ac:dyDescent="0.25">
      <c r="A14" s="42" t="str">
        <f>'Table A-1'!B39</f>
        <v>0900-HHS</v>
      </c>
      <c r="B14" s="42" t="str">
        <f>'Table A-1'!C39</f>
        <v>0938-CMS</v>
      </c>
      <c r="C14" s="42" t="str">
        <f>'Table A-1'!A39</f>
        <v>0938-AU60</v>
      </c>
      <c r="D14" s="42" t="str">
        <f>'Table A-1'!D39</f>
        <v>Patient Protection and Affordable Care Act; Updating Payment Parameters and Improving Health Insurance Markets for 2022 and Beyond (CMS-9906)</v>
      </c>
      <c r="E14" s="43" t="str">
        <f>'Table A-1'!AY39</f>
        <v/>
      </c>
      <c r="F14" s="43">
        <f>'Table A-1'!AX39</f>
        <v>-188.47703016241297</v>
      </c>
      <c r="G14" s="43" t="str">
        <f>'Table A-1'!AZ39</f>
        <v/>
      </c>
      <c r="H14" s="43" t="str">
        <f>'Table A-1'!BC39</f>
        <v/>
      </c>
      <c r="I14" s="43">
        <f>'Table A-1'!BB39</f>
        <v>-181.605471771075</v>
      </c>
      <c r="J14" s="43" t="str">
        <f>'Table A-1'!BD39</f>
        <v/>
      </c>
      <c r="K14" s="43" t="str">
        <f>IF(E14="","",E14*(Inflation!$B$23/Inflation!$B$2))</f>
        <v/>
      </c>
      <c r="L14" s="43">
        <f>IF(F14="","",F14*(Inflation!$B$23/Inflation!$B$2))</f>
        <v>-300.4746677916051</v>
      </c>
      <c r="M14" s="43" t="str">
        <f>IF(G14="","",G14*(Inflation!$B$23/Inflation!$B$2))</f>
        <v/>
      </c>
      <c r="N14" s="43" t="str">
        <f>IF(H14="","",H14*(Inflation!$B$23/Inflation!$B$2))</f>
        <v/>
      </c>
      <c r="O14" s="43">
        <f>IF(I14="","",I14*(Inflation!$B$23/Inflation!$B$2))</f>
        <v>-289.51986219503613</v>
      </c>
      <c r="P14" s="43" t="str">
        <f>IF(J14="","",J14*(Inflation!$B$23/Inflation!$B$2))</f>
        <v/>
      </c>
    </row>
    <row r="15" spans="1:16" ht="15" x14ac:dyDescent="0.25">
      <c r="A15" s="42" t="str">
        <f>'Table A-1'!B40</f>
        <v>0900-HHS</v>
      </c>
      <c r="B15" s="42" t="str">
        <f>'Table A-1'!C40</f>
        <v>0938-CMS</v>
      </c>
      <c r="C15" s="42" t="str">
        <f>'Table A-1'!A40</f>
        <v>0938-AU63</v>
      </c>
      <c r="D15" s="42" t="str">
        <f>'Table A-1'!D40</f>
        <v>Requirements Related to Surprise Billing; Part I (CMS-9909)</v>
      </c>
      <c r="E15" s="43" t="str">
        <f>'Table A-1'!AY40</f>
        <v/>
      </c>
      <c r="F15" s="43">
        <f>'Table A-1'!AX40</f>
        <v>1511.3307211405024</v>
      </c>
      <c r="G15" s="43" t="str">
        <f>'Table A-1'!AZ40</f>
        <v/>
      </c>
      <c r="H15" s="43" t="str">
        <f>'Table A-1'!BC40</f>
        <v/>
      </c>
      <c r="I15" s="43">
        <f>'Table A-1'!BB40</f>
        <v>1460.9290967660543</v>
      </c>
      <c r="J15" s="43" t="str">
        <f>'Table A-1'!BD40</f>
        <v/>
      </c>
      <c r="K15" s="43" t="str">
        <f>IF(E15="","",E15*(Inflation!$B$23/Inflation!$B$2))</f>
        <v/>
      </c>
      <c r="L15" s="43">
        <f>IF(F15="","",F15*(Inflation!$B$23/Inflation!$B$2))</f>
        <v>2409.400211615291</v>
      </c>
      <c r="M15" s="43" t="str">
        <f>IF(G15="","",G15*(Inflation!$B$23/Inflation!$B$2))</f>
        <v/>
      </c>
      <c r="N15" s="43" t="str">
        <f>IF(H15="","",H15*(Inflation!$B$23/Inflation!$B$2))</f>
        <v/>
      </c>
      <c r="O15" s="43">
        <f>IF(I15="","",I15*(Inflation!$B$23/Inflation!$B$2))</f>
        <v>2329.0487155893857</v>
      </c>
      <c r="P15" s="43" t="str">
        <f>IF(J15="","",J15*(Inflation!$B$23/Inflation!$B$2))</f>
        <v/>
      </c>
    </row>
    <row r="16" spans="1:16" ht="15" x14ac:dyDescent="0.25">
      <c r="A16" s="42" t="str">
        <f>'Table A-1'!B41</f>
        <v>0900-HHS</v>
      </c>
      <c r="B16" s="42" t="str">
        <f>'Table A-1'!C41</f>
        <v>0938-CMS</v>
      </c>
      <c r="C16" s="42" t="str">
        <f>'Table A-1'!A41</f>
        <v>0938-ZB64</v>
      </c>
      <c r="D16" s="42" t="str">
        <f>'Table A-1'!D41</f>
        <v>Basic Health Program; Federal Funding Methodology for Program Year 2022 (CMS-2438)</v>
      </c>
      <c r="E16" s="43" t="str">
        <f>'Table A-1'!AY41</f>
        <v/>
      </c>
      <c r="F16" s="43">
        <f>'Table A-1'!AX41</f>
        <v>-169.42408563431664</v>
      </c>
      <c r="G16" s="43" t="str">
        <f>'Table A-1'!AZ41</f>
        <v/>
      </c>
      <c r="H16" s="43" t="str">
        <f>'Table A-1'!BC41</f>
        <v/>
      </c>
      <c r="I16" s="43">
        <f>'Table A-1'!BB41</f>
        <v>-167.66774561293164</v>
      </c>
      <c r="J16" s="43" t="str">
        <f>'Table A-1'!BD41</f>
        <v/>
      </c>
      <c r="K16" s="43" t="str">
        <f>IF(E16="","",E16*(Inflation!$B$23/Inflation!$B$2))</f>
        <v/>
      </c>
      <c r="L16" s="43">
        <f>IF(F16="","",F16*(Inflation!$B$23/Inflation!$B$2))</f>
        <v>-270.09999999999997</v>
      </c>
      <c r="M16" s="43" t="str">
        <f>IF(G16="","",G16*(Inflation!$B$23/Inflation!$B$2))</f>
        <v/>
      </c>
      <c r="N16" s="43" t="str">
        <f>IF(H16="","",H16*(Inflation!$B$23/Inflation!$B$2))</f>
        <v/>
      </c>
      <c r="O16" s="43">
        <f>IF(I16="","",I16*(Inflation!$B$23/Inflation!$B$2))</f>
        <v>-267.29999999999995</v>
      </c>
      <c r="P16" s="43" t="str">
        <f>IF(J16="","",J16*(Inflation!$B$23/Inflation!$B$2))</f>
        <v/>
      </c>
    </row>
    <row r="17" spans="1:16" ht="15" x14ac:dyDescent="0.25">
      <c r="A17" s="42" t="str">
        <f>'Table A-1'!B49</f>
        <v>1100-DOJ</v>
      </c>
      <c r="B17" s="42" t="str">
        <f>'Table A-1'!C49</f>
        <v>1117-DEA</v>
      </c>
      <c r="C17" s="42" t="str">
        <f>'Table A-1'!A49</f>
        <v>1117-AB55</v>
      </c>
      <c r="D17" s="42" t="str">
        <f>'Table A-1'!D49</f>
        <v>Implementation of the SUPPORT Act: Dispensing and Administering Controlled Substances for Medicated-Assisted Treatment</v>
      </c>
      <c r="E17" s="43" t="str">
        <f>'Table A-1'!AY49</f>
        <v/>
      </c>
      <c r="F17" s="43">
        <f>'Table A-1'!AX49</f>
        <v>-409.70464346510312</v>
      </c>
      <c r="G17" s="43" t="str">
        <f>'Table A-1'!AZ49</f>
        <v/>
      </c>
      <c r="H17" s="43" t="str">
        <f>'Table A-1'!BC49</f>
        <v/>
      </c>
      <c r="I17" s="43">
        <f>'Table A-1'!BB49</f>
        <v>-433.09477964819371</v>
      </c>
      <c r="J17" s="43" t="str">
        <f>'Table A-1'!BD49</f>
        <v/>
      </c>
      <c r="K17" s="43" t="str">
        <f>IF(E17="","",E17*(Inflation!$B$23/Inflation!$B$2))</f>
        <v/>
      </c>
      <c r="L17" s="43">
        <f>IF(F17="","",F17*(Inflation!$B$23/Inflation!$B$2))</f>
        <v>-653.16111216190654</v>
      </c>
      <c r="M17" s="43" t="str">
        <f>IF(G17="","",G17*(Inflation!$B$23/Inflation!$B$2))</f>
        <v/>
      </c>
      <c r="N17" s="43" t="str">
        <f>IF(H17="","",H17*(Inflation!$B$23/Inflation!$B$2))</f>
        <v/>
      </c>
      <c r="O17" s="43">
        <f>IF(I17="","",I17*(Inflation!$B$23/Inflation!$B$2))</f>
        <v>-690.45023642897672</v>
      </c>
      <c r="P17" s="43" t="str">
        <f>IF(J17="","",J17*(Inflation!$B$23/Inflation!$B$2))</f>
        <v/>
      </c>
    </row>
    <row r="18" spans="1:16" ht="15" x14ac:dyDescent="0.25">
      <c r="A18" s="42" t="str">
        <f>'Table A-1'!B53</f>
        <v>1200-DOL</v>
      </c>
      <c r="B18" s="42" t="str">
        <f>'Table A-1'!C53</f>
        <v>1210-EBSA</v>
      </c>
      <c r="C18" s="42" t="str">
        <f>'Table A-1'!A53</f>
        <v>1210-AC00</v>
      </c>
      <c r="D18" s="42" t="str">
        <f>'Table A-1'!D53</f>
        <v xml:space="preserve">Requirements Related to Surprise Billing, Part 2
</v>
      </c>
      <c r="E18" s="43" t="str">
        <f>'Table A-1'!AY53</f>
        <v/>
      </c>
      <c r="F18" s="43">
        <f>'Table A-1'!AX53</f>
        <v>246.0761506371168</v>
      </c>
      <c r="G18" s="43" t="str">
        <f>'Table A-1'!AZ53</f>
        <v/>
      </c>
      <c r="H18" s="43" t="str">
        <f>'Table A-1'!BC53</f>
        <v/>
      </c>
      <c r="I18" s="43">
        <f>'Table A-1'!BB53</f>
        <v>244.38513621262462</v>
      </c>
      <c r="J18" s="43" t="str">
        <f>'Table A-1'!BD53</f>
        <v/>
      </c>
      <c r="K18" s="43" t="str">
        <f>IF(E18="","",E18*(Inflation!$B$23/Inflation!$B$2))</f>
        <v/>
      </c>
      <c r="L18" s="43">
        <f>IF(F18="","",F18*(Inflation!$B$23/Inflation!$B$2))</f>
        <v>392.30058724084273</v>
      </c>
      <c r="M18" s="43" t="str">
        <f>IF(G18="","",G18*(Inflation!$B$23/Inflation!$B$2))</f>
        <v/>
      </c>
      <c r="N18" s="43" t="str">
        <f>IF(H18="","",H18*(Inflation!$B$23/Inflation!$B$2))</f>
        <v/>
      </c>
      <c r="O18" s="43">
        <f>IF(I18="","",I18*(Inflation!$B$23/Inflation!$B$2))</f>
        <v>389.60473089700997</v>
      </c>
      <c r="P18" s="43" t="str">
        <f>IF(J18="","",J18*(Inflation!$B$23/Inflation!$B$2))</f>
        <v/>
      </c>
    </row>
    <row r="19" spans="1:16" ht="15" x14ac:dyDescent="0.25">
      <c r="A19" s="42" t="str">
        <f>'Table A-1'!B54</f>
        <v>1200-DOL</v>
      </c>
      <c r="B19" s="42" t="str">
        <f>'Table A-1'!C54</f>
        <v>1210-EBSA</v>
      </c>
      <c r="C19" s="42" t="str">
        <f>'Table A-1'!A54</f>
        <v>1210-ZA29</v>
      </c>
      <c r="D19" s="42" t="str">
        <f>'Table A-1'!D54</f>
        <v>Improving Investment Advice for Workers &amp; Retirees Exemption</v>
      </c>
      <c r="E19" s="43" t="str">
        <f>'Table A-1'!AY54</f>
        <v/>
      </c>
      <c r="F19" s="43">
        <f>'Table A-1'!AX54</f>
        <v>56.897543581616482</v>
      </c>
      <c r="G19" s="43" t="str">
        <f>'Table A-1'!AZ54</f>
        <v/>
      </c>
      <c r="H19" s="43" t="str">
        <f>'Table A-1'!BC54</f>
        <v/>
      </c>
      <c r="I19" s="43">
        <f>'Table A-1'!BB54</f>
        <v>56.755477305507583</v>
      </c>
      <c r="J19" s="43" t="str">
        <f>'Table A-1'!BD54</f>
        <v/>
      </c>
      <c r="K19" s="43" t="str">
        <f>IF(E19="","",E19*(Inflation!$B$23/Inflation!$B$2))</f>
        <v/>
      </c>
      <c r="L19" s="43">
        <f>IF(F19="","",F19*(Inflation!$B$23/Inflation!$B$2))</f>
        <v>90.707448494453232</v>
      </c>
      <c r="M19" s="43" t="str">
        <f>IF(G19="","",G19*(Inflation!$B$23/Inflation!$B$2))</f>
        <v/>
      </c>
      <c r="N19" s="43" t="str">
        <f>IF(H19="","",H19*(Inflation!$B$23/Inflation!$B$2))</f>
        <v/>
      </c>
      <c r="O19" s="43">
        <f>IF(I19="","",I19*(Inflation!$B$23/Inflation!$B$2))</f>
        <v>90.480962980110036</v>
      </c>
      <c r="P19" s="43" t="str">
        <f>IF(J19="","",J19*(Inflation!$B$23/Inflation!$B$2))</f>
        <v/>
      </c>
    </row>
    <row r="20" spans="1:16" ht="15" x14ac:dyDescent="0.25">
      <c r="A20" s="42" t="str">
        <f>'Table A-1'!B56</f>
        <v>1200-DOL</v>
      </c>
      <c r="B20" s="42" t="str">
        <f>'Table A-1'!C56</f>
        <v>1218-OSHA</v>
      </c>
      <c r="C20" s="42" t="str">
        <f>'Table A-1'!A56</f>
        <v>1218-AD36</v>
      </c>
      <c r="D20" s="42" t="str">
        <f>'Table A-1'!D56</f>
        <v>Subpart U – Emergency Temporary Standard – COVID-19</v>
      </c>
      <c r="E20" s="43" t="str">
        <f>'Table A-1'!AY56</f>
        <v/>
      </c>
      <c r="F20" s="43">
        <f>'Table A-1'!AX56</f>
        <v>2685.0526184583059</v>
      </c>
      <c r="G20" s="43" t="str">
        <f>'Table A-1'!AZ56</f>
        <v/>
      </c>
      <c r="H20" s="43" t="str">
        <f>'Table A-1'!BC56</f>
        <v/>
      </c>
      <c r="I20" s="43">
        <f>'Table A-1'!BB56</f>
        <v>2685.0526184583059</v>
      </c>
      <c r="J20" s="43" t="str">
        <f>'Table A-1'!BD56</f>
        <v/>
      </c>
      <c r="K20" s="43" t="str">
        <f>IF(E20="","",E20*(Inflation!$B$23/Inflation!$B$2))</f>
        <v/>
      </c>
      <c r="L20" s="43">
        <f>IF(F20="","",F20*(Inflation!$B$23/Inflation!$B$2))</f>
        <v>4280.5762210865569</v>
      </c>
      <c r="M20" s="43" t="str">
        <f>IF(G20="","",G20*(Inflation!$B$23/Inflation!$B$2))</f>
        <v/>
      </c>
      <c r="N20" s="43" t="str">
        <f>IF(H20="","",H20*(Inflation!$B$23/Inflation!$B$2))</f>
        <v/>
      </c>
      <c r="O20" s="43">
        <f>IF(I20="","",I20*(Inflation!$B$23/Inflation!$B$2))</f>
        <v>4280.5762210865569</v>
      </c>
      <c r="P20" s="43" t="str">
        <f>IF(J20="","",J20*(Inflation!$B$23/Inflation!$B$2))</f>
        <v/>
      </c>
    </row>
    <row r="21" spans="1:16" ht="15" x14ac:dyDescent="0.25">
      <c r="A21" s="42" t="str">
        <f>'Table A-1'!B58</f>
        <v>1200-DOL</v>
      </c>
      <c r="B21" s="42" t="str">
        <f>'Table A-1'!C58</f>
        <v>1235-WHD</v>
      </c>
      <c r="C21" s="42" t="str">
        <f>'Table A-1'!A58</f>
        <v>1235-AA34</v>
      </c>
      <c r="D21" s="42" t="str">
        <f>'Table A-1'!D58</f>
        <v>Independent Contractor Status Under the Fair Labor Standards Act</v>
      </c>
      <c r="E21" s="43" t="str">
        <f>'Table A-1'!AY58</f>
        <v/>
      </c>
      <c r="F21" s="43">
        <f>'Table A-1'!AX58</f>
        <v>314.67680158122477</v>
      </c>
      <c r="G21" s="43" t="str">
        <f>'Table A-1'!AZ58</f>
        <v/>
      </c>
      <c r="H21" s="43" t="str">
        <f>'Table A-1'!BC58</f>
        <v/>
      </c>
      <c r="I21" s="43">
        <f>'Table A-1'!BB58</f>
        <v>321.35391655834326</v>
      </c>
      <c r="J21" s="43" t="str">
        <f>'Table A-1'!BD58</f>
        <v/>
      </c>
      <c r="K21" s="43" t="str">
        <f>IF(E21="","",E21*(Inflation!$B$23/Inflation!$B$2))</f>
        <v/>
      </c>
      <c r="L21" s="43">
        <f>IF(F21="","",F21*(Inflation!$B$23/Inflation!$B$2))</f>
        <v>501.66541427019712</v>
      </c>
      <c r="M21" s="43" t="str">
        <f>IF(G21="","",G21*(Inflation!$B$23/Inflation!$B$2))</f>
        <v/>
      </c>
      <c r="N21" s="43" t="str">
        <f>IF(H21="","",H21*(Inflation!$B$23/Inflation!$B$2))</f>
        <v/>
      </c>
      <c r="O21" s="43">
        <f>IF(I21="","",I21*(Inflation!$B$23/Inflation!$B$2))</f>
        <v>512.31023344432765</v>
      </c>
      <c r="P21" s="43" t="str">
        <f>IF(J21="","",J21*(Inflation!$B$23/Inflation!$B$2))</f>
        <v/>
      </c>
    </row>
    <row r="22" spans="1:16" ht="15" x14ac:dyDescent="0.25">
      <c r="A22" s="42" t="str">
        <f>'Table A-1'!B63</f>
        <v>1500-TREAS</v>
      </c>
      <c r="B22" s="42" t="str">
        <f>'Table A-1'!C63</f>
        <v>1545-IRS</v>
      </c>
      <c r="C22" s="42" t="str">
        <f>'Table A-1'!A63</f>
        <v>1545-BO67</v>
      </c>
      <c r="D22" s="42" t="str">
        <f>'Table A-1'!D63</f>
        <v xml:space="preserve">Rules for Denial of Deduction for Certain Fines, Penalties, and Other Amounts
</v>
      </c>
      <c r="E22" s="43" t="str">
        <f>'Table A-1'!AY63</f>
        <v/>
      </c>
      <c r="F22" s="43">
        <f>'Table A-1'!AX63</f>
        <v>-52.706588436403784</v>
      </c>
      <c r="G22" s="43" t="str">
        <f>'Table A-1'!AZ63</f>
        <v/>
      </c>
      <c r="H22" s="43" t="str">
        <f>'Table A-1'!BC63</f>
        <v/>
      </c>
      <c r="I22" s="43">
        <f>'Table A-1'!BB63</f>
        <v>-52.706588436403784</v>
      </c>
      <c r="J22" s="43" t="str">
        <f>'Table A-1'!BD63</f>
        <v/>
      </c>
      <c r="K22" s="43" t="str">
        <f>IF(E22="","",E22*(Inflation!$B$23/Inflation!$B$2))</f>
        <v/>
      </c>
      <c r="L22" s="43">
        <f>IF(F22="","",F22*(Inflation!$B$23/Inflation!$B$2))</f>
        <v>-84.026125821328719</v>
      </c>
      <c r="M22" s="43" t="str">
        <f>IF(G22="","",G22*(Inflation!$B$23/Inflation!$B$2))</f>
        <v/>
      </c>
      <c r="N22" s="43" t="str">
        <f>IF(H22="","",H22*(Inflation!$B$23/Inflation!$B$2))</f>
        <v/>
      </c>
      <c r="O22" s="43">
        <f>IF(I22="","",I22*(Inflation!$B$23/Inflation!$B$2))</f>
        <v>-84.026125821328719</v>
      </c>
      <c r="P22" s="43" t="str">
        <f>IF(J22="","",J22*(Inflation!$B$23/Inflation!$B$2))</f>
        <v/>
      </c>
    </row>
    <row r="23" spans="1:16" ht="15" x14ac:dyDescent="0.25">
      <c r="A23" s="42" t="str">
        <f>'Table A-1'!B66</f>
        <v>1500-TREAS</v>
      </c>
      <c r="B23" s="42" t="str">
        <f>'Table A-1'!C66</f>
        <v>1545-IRS</v>
      </c>
      <c r="C23" s="42" t="str">
        <f>'Table A-1'!A66</f>
        <v>1545-BO99</v>
      </c>
      <c r="D23" s="42" t="str">
        <f>'Table A-1'!D66</f>
        <v>Section 4960 Excise Tax on Tax-Exempt Organization Compensation</v>
      </c>
      <c r="E23" s="43" t="str">
        <f>'Table A-1'!AY66</f>
        <v/>
      </c>
      <c r="F23" s="43">
        <f>'Table A-1'!AX66</f>
        <v>2.5571929699602913</v>
      </c>
      <c r="G23" s="43" t="str">
        <f>'Table A-1'!AZ66</f>
        <v/>
      </c>
      <c r="H23" s="43" t="str">
        <f>'Table A-1'!BC66</f>
        <v/>
      </c>
      <c r="I23" s="43">
        <f>'Table A-1'!BB66</f>
        <v>2.5571929699602913</v>
      </c>
      <c r="J23" s="43" t="str">
        <f>'Table A-1'!BD66</f>
        <v/>
      </c>
      <c r="K23" s="43" t="str">
        <f>IF(E23="","",E23*(Inflation!$B$23/Inflation!$B$2))</f>
        <v/>
      </c>
      <c r="L23" s="43">
        <f>IF(F23="","",F23*(Inflation!$B$23/Inflation!$B$2))</f>
        <v>4.0767392581776738</v>
      </c>
      <c r="M23" s="43" t="str">
        <f>IF(G23="","",G23*(Inflation!$B$23/Inflation!$B$2))</f>
        <v/>
      </c>
      <c r="N23" s="43" t="str">
        <f>IF(H23="","",H23*(Inflation!$B$23/Inflation!$B$2))</f>
        <v/>
      </c>
      <c r="O23" s="43">
        <f>IF(I23="","",I23*(Inflation!$B$23/Inflation!$B$2))</f>
        <v>4.0767392581776738</v>
      </c>
      <c r="P23" s="43" t="str">
        <f>IF(J23="","",J23*(Inflation!$B$23/Inflation!$B$2))</f>
        <v/>
      </c>
    </row>
    <row r="24" spans="1:16" ht="15" x14ac:dyDescent="0.25">
      <c r="A24" s="42" t="str">
        <f>'Table A-1'!B86</f>
        <v>2100-DOT</v>
      </c>
      <c r="B24" s="42" t="str">
        <f>'Table A-1'!C86</f>
        <v>2120-FAA</v>
      </c>
      <c r="C24" s="42" t="str">
        <f>'Table A-1'!A86</f>
        <v>2120-AK85</v>
      </c>
      <c r="D24" s="42" t="str">
        <f>'Table A-1'!D86</f>
        <v>Operations of Small Unmanned Aircraft Over People</v>
      </c>
      <c r="E24" s="43">
        <f>'Table A-1'!AY86</f>
        <v>-41.579940061871611</v>
      </c>
      <c r="F24" s="43">
        <f>'Table A-1'!AX86</f>
        <v>-55.042585073472537</v>
      </c>
      <c r="G24" s="43">
        <f>'Table A-1'!AZ86</f>
        <v>-75.685307424593958</v>
      </c>
      <c r="H24" s="43">
        <f>'Table A-1'!BC86</f>
        <v>-42.218013341067284</v>
      </c>
      <c r="I24" s="43">
        <f>'Table A-1'!BB86</f>
        <v>-56.58517981438515</v>
      </c>
      <c r="J24" s="43">
        <f>'Table A-1'!BD86</f>
        <v>-78.251624129930377</v>
      </c>
      <c r="K24" s="43">
        <f>IF(E24="","",E24*(Inflation!$B$23/Inflation!$B$2))</f>
        <v>-66.287752232299781</v>
      </c>
      <c r="L24" s="43">
        <f>IF(F24="","",F24*(Inflation!$B$23/Inflation!$B$2))</f>
        <v>-87.75022850312871</v>
      </c>
      <c r="M24" s="43">
        <f>IF(G24="","",G24*(Inflation!$B$23/Inflation!$B$2))</f>
        <v>-120.65935878506642</v>
      </c>
      <c r="N24" s="43">
        <f>IF(H24="","",H24*(Inflation!$B$23/Inflation!$B$2))</f>
        <v>-67.304984180552609</v>
      </c>
      <c r="O24" s="43">
        <f>IF(I24="","",I24*(Inflation!$B$23/Inflation!$B$2))</f>
        <v>-90.209470575827865</v>
      </c>
      <c r="P24" s="43">
        <f>IF(J24="","",J24*(Inflation!$B$23/Inflation!$B$2))</f>
        <v>-124.75064332419316</v>
      </c>
    </row>
    <row r="25" spans="1:16" ht="15" x14ac:dyDescent="0.25">
      <c r="A25" s="42" t="str">
        <f>'Table A-1'!B88</f>
        <v>2100-DOT</v>
      </c>
      <c r="B25" s="42" t="str">
        <f>'Table A-1'!C88</f>
        <v>2137-PHMSA</v>
      </c>
      <c r="C25" s="42" t="str">
        <f>'Table A-1'!A88</f>
        <v>2137-AF36</v>
      </c>
      <c r="D25" s="42" t="str">
        <f>'Table A-1'!D88</f>
        <v>Pipeline Safety: Gas Pipeline Regulatory Reform</v>
      </c>
      <c r="E25" s="43" t="str">
        <f>'Table A-1'!AY88</f>
        <v/>
      </c>
      <c r="F25" s="43">
        <f>'Table A-1'!AX88</f>
        <v>-92.201013194679405</v>
      </c>
      <c r="G25" s="43" t="str">
        <f>'Table A-1'!AZ88</f>
        <v/>
      </c>
      <c r="H25" s="43" t="str">
        <f>'Table A-1'!BC88</f>
        <v/>
      </c>
      <c r="I25" s="43">
        <f>'Table A-1'!BB88</f>
        <v>-94.118907922149617</v>
      </c>
      <c r="J25" s="43" t="str">
        <f>'Table A-1'!BD88</f>
        <v/>
      </c>
      <c r="K25" s="43" t="str">
        <f>IF(E25="","",E25*(Inflation!$B$23/Inflation!$B$2))</f>
        <v/>
      </c>
      <c r="L25" s="43">
        <f>IF(F25="","",F25*(Inflation!$B$23/Inflation!$B$2))</f>
        <v>-146.98909880873947</v>
      </c>
      <c r="M25" s="43" t="str">
        <f>IF(G25="","",G25*(Inflation!$B$23/Inflation!$B$2))</f>
        <v/>
      </c>
      <c r="N25" s="43" t="str">
        <f>IF(H25="","",H25*(Inflation!$B$23/Inflation!$B$2))</f>
        <v/>
      </c>
      <c r="O25" s="43">
        <f>IF(I25="","",I25*(Inflation!$B$23/Inflation!$B$2))</f>
        <v>-150.04665325237272</v>
      </c>
      <c r="P25" s="43" t="str">
        <f>IF(J25="","",J25*(Inflation!$B$23/Inflation!$B$2))</f>
        <v/>
      </c>
    </row>
  </sheetData>
  <mergeCells count="3">
    <mergeCell ref="E3:P3"/>
    <mergeCell ref="E4:J4"/>
    <mergeCell ref="K4:P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workbookViewId="0">
      <selection activeCell="D17" sqref="D17"/>
    </sheetView>
  </sheetViews>
  <sheetFormatPr defaultRowHeight="12.75" x14ac:dyDescent="0.2"/>
  <cols>
    <col min="1" max="1" width="9.85546875" customWidth="1"/>
    <col min="2" max="2" width="10.85546875" bestFit="1" customWidth="1"/>
    <col min="3" max="3" width="10.42578125" customWidth="1"/>
    <col min="4" max="4" width="68.5703125" customWidth="1"/>
    <col min="5" max="5" width="11.140625" customWidth="1"/>
    <col min="6" max="6" width="10.140625" customWidth="1"/>
    <col min="7" max="7" width="11.85546875" customWidth="1"/>
    <col min="8" max="8" width="11.42578125" customWidth="1"/>
    <col min="9" max="9" width="10.140625" customWidth="1"/>
    <col min="10" max="10" width="12.140625" customWidth="1"/>
    <col min="11" max="11" width="11.85546875" customWidth="1"/>
    <col min="12" max="12" width="10.42578125" customWidth="1"/>
    <col min="13" max="13" width="10.85546875" customWidth="1"/>
    <col min="14" max="14" width="11.5703125" customWidth="1"/>
    <col min="15" max="15" width="10.140625" customWidth="1"/>
    <col min="16" max="16" width="11.42578125" customWidth="1"/>
  </cols>
  <sheetData>
    <row r="1" spans="1:16" ht="15" x14ac:dyDescent="0.25">
      <c r="A1" s="5" t="s">
        <v>658</v>
      </c>
      <c r="B1" s="5"/>
      <c r="C1" s="6"/>
      <c r="D1" s="6"/>
      <c r="E1" s="6"/>
      <c r="F1" s="6"/>
      <c r="G1" s="6"/>
      <c r="H1" s="6"/>
      <c r="I1" s="6"/>
      <c r="J1" s="6"/>
      <c r="K1" s="6"/>
      <c r="L1" s="6"/>
      <c r="M1" s="6"/>
      <c r="N1" s="6"/>
      <c r="O1" s="6"/>
      <c r="P1" s="6"/>
    </row>
    <row r="2" spans="1:16" ht="15" x14ac:dyDescent="0.25">
      <c r="A2" s="6"/>
      <c r="B2" s="6"/>
      <c r="C2" s="6"/>
      <c r="D2" s="6"/>
      <c r="E2" s="6"/>
      <c r="F2" s="6"/>
      <c r="G2" s="6"/>
      <c r="H2" s="6"/>
      <c r="I2" s="6"/>
      <c r="J2" s="6"/>
      <c r="K2" s="6"/>
      <c r="L2" s="6"/>
      <c r="M2" s="6"/>
      <c r="N2" s="6"/>
      <c r="O2" s="6"/>
      <c r="P2" s="6"/>
    </row>
    <row r="3" spans="1:16" ht="15" x14ac:dyDescent="0.25">
      <c r="A3" s="6"/>
      <c r="B3" s="6"/>
      <c r="C3" s="6"/>
      <c r="D3" s="6"/>
      <c r="E3" s="87" t="s">
        <v>60</v>
      </c>
      <c r="F3" s="87"/>
      <c r="G3" s="87"/>
      <c r="H3" s="87"/>
      <c r="I3" s="87"/>
      <c r="J3" s="87"/>
      <c r="K3" s="87"/>
      <c r="L3" s="87"/>
      <c r="M3" s="87"/>
      <c r="N3" s="87"/>
      <c r="O3" s="87"/>
      <c r="P3" s="87"/>
    </row>
    <row r="4" spans="1:16" ht="15" x14ac:dyDescent="0.25">
      <c r="A4" s="6"/>
      <c r="B4" s="6"/>
      <c r="C4" s="6"/>
      <c r="D4" s="6"/>
      <c r="E4" s="94" t="s">
        <v>61</v>
      </c>
      <c r="F4" s="94"/>
      <c r="G4" s="94"/>
      <c r="H4" s="94"/>
      <c r="I4" s="94"/>
      <c r="J4" s="94"/>
      <c r="K4" s="95" t="s">
        <v>183</v>
      </c>
      <c r="L4" s="95"/>
      <c r="M4" s="95"/>
      <c r="N4" s="95"/>
      <c r="O4" s="95"/>
      <c r="P4" s="95"/>
    </row>
    <row r="5" spans="1:16" ht="45" x14ac:dyDescent="0.25">
      <c r="A5" s="9" t="str">
        <f>'[1]Table A-1'!A3</f>
        <v>Agency</v>
      </c>
      <c r="B5" s="9" t="str">
        <f>'[1]Table A-1'!B3</f>
        <v>Subagency</v>
      </c>
      <c r="C5" s="9" t="str">
        <f>'[1]Table A-1'!C3</f>
        <v>RIN</v>
      </c>
      <c r="D5" s="9" t="str">
        <f>'[1]Table A-1'!D3</f>
        <v>Title</v>
      </c>
      <c r="E5" s="11" t="s">
        <v>66</v>
      </c>
      <c r="F5" s="11" t="s">
        <v>67</v>
      </c>
      <c r="G5" s="11" t="s">
        <v>68</v>
      </c>
      <c r="H5" s="11" t="s">
        <v>69</v>
      </c>
      <c r="I5" s="11" t="s">
        <v>70</v>
      </c>
      <c r="J5" s="11" t="s">
        <v>71</v>
      </c>
      <c r="K5" s="11" t="s">
        <v>66</v>
      </c>
      <c r="L5" s="11" t="s">
        <v>67</v>
      </c>
      <c r="M5" s="11" t="s">
        <v>68</v>
      </c>
      <c r="N5" s="11" t="s">
        <v>69</v>
      </c>
      <c r="O5" s="11" t="s">
        <v>70</v>
      </c>
      <c r="P5" s="11" t="s">
        <v>71</v>
      </c>
    </row>
    <row r="6" spans="1:16" ht="15" x14ac:dyDescent="0.25">
      <c r="A6" s="42" t="str">
        <f>'Table A-1'!B47</f>
        <v>1000-DOI</v>
      </c>
      <c r="B6" s="42" t="str">
        <f>'Table A-1'!C47</f>
        <v>1018-FWS</v>
      </c>
      <c r="C6" s="42" t="str">
        <f>'Table A-1'!A47</f>
        <v>1018-BE34</v>
      </c>
      <c r="D6" s="42" t="str">
        <f>'Table A-1'!D47</f>
        <v xml:space="preserve">Migratory Bird Hunting; 2021–22 Migratory Game Bird Hunting Regulations </v>
      </c>
      <c r="E6" s="43" t="str">
        <f>'Table A-1'!AQ47</f>
        <v/>
      </c>
      <c r="F6" s="43">
        <f>'Table A-1'!AP47</f>
        <v>220.17034029389015</v>
      </c>
      <c r="G6" s="43" t="str">
        <f>'Table A-1'!AR47</f>
        <v/>
      </c>
      <c r="H6" s="43" t="str">
        <f>'Table A-1'!AU47</f>
        <v/>
      </c>
      <c r="I6" s="43">
        <f>'Table A-1'!AT47</f>
        <v>220.17034029389015</v>
      </c>
      <c r="J6" s="43" t="str">
        <f>'Table A-1'!AV47</f>
        <v/>
      </c>
      <c r="K6" s="43" t="e">
        <f>E6*(Inflation!$B$23/Inflation!$B$2)</f>
        <v>#VALUE!</v>
      </c>
      <c r="L6" s="43">
        <f>F6*(Inflation!$B$23/Inflation!$B$2)</f>
        <v>351.00091401251484</v>
      </c>
      <c r="M6" s="43" t="e">
        <f>G6*(Inflation!$B$23/Inflation!$B$2)</f>
        <v>#VALUE!</v>
      </c>
      <c r="N6" s="43" t="e">
        <f>H6*(Inflation!$B$23/Inflation!$B$2)</f>
        <v>#VALUE!</v>
      </c>
      <c r="O6" s="43">
        <f>I6*(Inflation!$B$23/Inflation!$B$2)</f>
        <v>351.00091401251484</v>
      </c>
      <c r="P6" s="43" t="e">
        <f>J6*(Inflation!$B$23/Inflation!$B$2)</f>
        <v>#VALUE!</v>
      </c>
    </row>
  </sheetData>
  <mergeCells count="3">
    <mergeCell ref="E3:P3"/>
    <mergeCell ref="E4:J4"/>
    <mergeCell ref="K4:P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2"/>
  <sheetViews>
    <sheetView workbookViewId="0">
      <selection activeCell="A2" sqref="A2"/>
    </sheetView>
  </sheetViews>
  <sheetFormatPr defaultRowHeight="12.75" x14ac:dyDescent="0.2"/>
  <cols>
    <col min="1" max="1" width="10.85546875" customWidth="1"/>
    <col min="2" max="2" width="12.42578125" customWidth="1"/>
    <col min="3" max="3" width="10.85546875" style="23" customWidth="1"/>
    <col min="4" max="4" width="166.42578125" style="23" customWidth="1"/>
  </cols>
  <sheetData>
    <row r="1" spans="1:4" ht="15" x14ac:dyDescent="0.25">
      <c r="A1" s="5" t="s">
        <v>652</v>
      </c>
      <c r="B1" s="5"/>
      <c r="C1" s="44"/>
      <c r="D1" s="44"/>
    </row>
    <row r="2" spans="1:4" ht="15" x14ac:dyDescent="0.25">
      <c r="A2" s="6"/>
      <c r="B2" s="6"/>
      <c r="C2" s="44"/>
      <c r="D2" s="44"/>
    </row>
    <row r="3" spans="1:4" ht="15" x14ac:dyDescent="0.25">
      <c r="A3" s="9" t="s">
        <v>13</v>
      </c>
      <c r="B3" s="9" t="s">
        <v>90</v>
      </c>
      <c r="C3" s="42" t="s">
        <v>52</v>
      </c>
      <c r="D3" s="42" t="s">
        <v>37</v>
      </c>
    </row>
    <row r="4" spans="1:4" ht="15" x14ac:dyDescent="0.25">
      <c r="A4" s="42" t="str">
        <f>'Table A-1'!B18</f>
        <v>0900-HHS</v>
      </c>
      <c r="B4" s="42" t="str">
        <f>'Table A-1'!C18</f>
        <v>0936-OIG</v>
      </c>
      <c r="C4" s="42" t="str">
        <f>'Table A-1'!A18</f>
        <v>0936-AA10</v>
      </c>
      <c r="D4" s="42" t="str">
        <f>'Table A-1'!D18</f>
        <v xml:space="preserve">Revisions to the Safe Harbors Under the Anti-Kickback Statute and Beneficiary Inducements Civil Monetary Penalties Rules Regarding Beneficiary Inducement
</v>
      </c>
    </row>
    <row r="5" spans="1:4" ht="15" x14ac:dyDescent="0.25">
      <c r="A5" s="42" t="str">
        <f>'Table A-1'!B19</f>
        <v>0900-HHS</v>
      </c>
      <c r="B5" s="42" t="str">
        <f>'Table A-1'!C19</f>
        <v>0938-CMS</v>
      </c>
      <c r="C5" s="42" t="str">
        <f>'Table A-1'!A19</f>
        <v>0938-AT64</v>
      </c>
      <c r="D5" s="42" t="str">
        <f>'Table A-1'!D19</f>
        <v>Modernizing and Clarifying the Physician Self-Referral Regulations (CMS-1720)</v>
      </c>
    </row>
    <row r="6" spans="1:4" ht="15" x14ac:dyDescent="0.25">
      <c r="A6" s="42" t="str">
        <f>'Table A-1'!B32</f>
        <v>0900-HHS</v>
      </c>
      <c r="B6" s="42" t="str">
        <f>'Table A-1'!C32</f>
        <v>0938-CMS</v>
      </c>
      <c r="C6" s="42" t="str">
        <f>'Table A-1'!A32</f>
        <v>0938-AU35</v>
      </c>
      <c r="D6" s="42" t="str">
        <f>'Table A-1'!D32</f>
        <v>Additional Policy and Regulatory Revisions in Response to the COVID-19 Public Health Emergency (CMS-9912)</v>
      </c>
    </row>
    <row r="7" spans="1:4" ht="15" x14ac:dyDescent="0.25">
      <c r="A7" s="42" t="str">
        <f>'Table A-1'!B44</f>
        <v>0900-HHS</v>
      </c>
      <c r="B7" s="42" t="str">
        <f>'Table A-1'!C44</f>
        <v>0991-OS</v>
      </c>
      <c r="C7" s="42" t="str">
        <f>'Table A-1'!A44</f>
        <v>0991-AC24</v>
      </c>
      <c r="D7" s="42" t="str">
        <f>'Table A-1'!D44</f>
        <v>Securing Updated and Necessary Statutory Evaluations Timely</v>
      </c>
    </row>
    <row r="8" spans="1:4" ht="15" x14ac:dyDescent="0.25">
      <c r="A8" s="42" t="str">
        <f>'Table A-1'!B45</f>
        <v>1000-DOI</v>
      </c>
      <c r="B8" s="42" t="str">
        <f>'Table A-1'!C45</f>
        <v>1018-FWS</v>
      </c>
      <c r="C8" s="42" t="str">
        <f>'Table A-1'!A45</f>
        <v>1018-BD60</v>
      </c>
      <c r="D8" s="42" t="str">
        <f>'Table A-1'!D45</f>
        <v>Endangered and Threatened Wildlife and Plants; Removal of the Gray Wolf from the List of Endangered and Threatened Wildlife</v>
      </c>
    </row>
    <row r="9" spans="1:4" ht="15" x14ac:dyDescent="0.25">
      <c r="A9" s="42" t="str">
        <f>'Table A-1'!B46</f>
        <v>1000-DOI</v>
      </c>
      <c r="B9" s="42" t="str">
        <f>'Table A-1'!C46</f>
        <v>1018-FWS</v>
      </c>
      <c r="C9" s="42" t="str">
        <f>'Table A-1'!A46</f>
        <v>1018-BD76</v>
      </c>
      <c r="D9" s="42" t="str">
        <f>'Table A-1'!D46</f>
        <v>Migratory Bird Permits; Regulations Governing Take of Migratory Birds</v>
      </c>
    </row>
    <row r="10" spans="1:4" ht="15" x14ac:dyDescent="0.25">
      <c r="A10" s="42" t="str">
        <f>'Table A-1'!B48</f>
        <v>1000-DOI</v>
      </c>
      <c r="B10" s="42" t="str">
        <f>'Table A-1'!C48</f>
        <v>1018-FWS</v>
      </c>
      <c r="C10" s="42" t="str">
        <f>'Table A-1'!A48</f>
        <v>1018-BF01</v>
      </c>
      <c r="D10" s="42" t="str">
        <f>'Table A-1'!D48</f>
        <v>Endangered and Threatened Wildlife and Plants; Revised Designation of Critical Habitat for the Northern Spotted Owl</v>
      </c>
    </row>
    <row r="11" spans="1:4" ht="15" x14ac:dyDescent="0.25">
      <c r="A11" s="42" t="str">
        <f>'Table A-1'!B52</f>
        <v>1200-DOL</v>
      </c>
      <c r="B11" s="42" t="str">
        <f>'Table A-1'!C52</f>
        <v>1210-EBSA</v>
      </c>
      <c r="C11" s="42" t="str">
        <f>'Table A-1'!A52</f>
        <v>1210-AB95</v>
      </c>
      <c r="D11" s="42" t="str">
        <f>'Table A-1'!D52</f>
        <v>Financial Factors in Selecting Plan Investments</v>
      </c>
    </row>
    <row r="12" spans="1:4" ht="15" x14ac:dyDescent="0.25">
      <c r="A12" s="42" t="str">
        <f>'Table A-1'!B59</f>
        <v>1200-DOL</v>
      </c>
      <c r="B12" s="42" t="str">
        <f>'Table A-1'!C59</f>
        <v>1235-WHD</v>
      </c>
      <c r="C12" s="42" t="str">
        <f>'Table A-1'!A59</f>
        <v>1235-AA37</v>
      </c>
      <c r="D12" s="42" t="str">
        <f>'Table A-1'!D59</f>
        <v>Joint Employer Status Under the Fair Labor Standards Act</v>
      </c>
    </row>
    <row r="13" spans="1:4" ht="15" x14ac:dyDescent="0.25">
      <c r="A13" s="42" t="str">
        <f>'Table A-1'!B61</f>
        <v>1500-TREAS</v>
      </c>
      <c r="B13" s="42" t="str">
        <f>'Table A-1'!C61</f>
        <v>1505-DO</v>
      </c>
      <c r="C13" s="42" t="str">
        <f>'Table A-1'!A61</f>
        <v>1505-AC76</v>
      </c>
      <c r="D13" s="42" t="str">
        <f>'Table A-1'!D61</f>
        <v>Emergency Capital Investment Program – Restrictions on Executive Compensation, Share Buybacks, and Dividends</v>
      </c>
    </row>
    <row r="14" spans="1:4" ht="15" x14ac:dyDescent="0.25">
      <c r="A14" s="42" t="str">
        <f>'Table A-1'!B64</f>
        <v>1500-TREAS</v>
      </c>
      <c r="B14" s="42" t="str">
        <f>'Table A-1'!C64</f>
        <v>1545-IRS</v>
      </c>
      <c r="C14" s="42" t="str">
        <f>'Table A-1'!A64</f>
        <v>1545-BO68</v>
      </c>
      <c r="D14" s="42" t="str">
        <f>'Table A-1'!D64</f>
        <v>Section 451(b) Requirements</v>
      </c>
    </row>
    <row r="15" spans="1:4" ht="15" x14ac:dyDescent="0.25">
      <c r="A15" s="42" t="str">
        <f>'Table A-1'!B65</f>
        <v>1500-TREAS</v>
      </c>
      <c r="B15" s="42" t="str">
        <f>'Table A-1'!C65</f>
        <v>1545-IRS</v>
      </c>
      <c r="C15" s="42" t="str">
        <f>'Table A-1'!A65</f>
        <v>1545-BO81</v>
      </c>
      <c r="D15" s="42" t="str">
        <f>'Table A-1'!D65</f>
        <v xml:space="preserve">Guidance Under Section 1061 </v>
      </c>
    </row>
    <row r="16" spans="1:4" ht="15" x14ac:dyDescent="0.25">
      <c r="A16" s="42" t="str">
        <f>'Table A-1'!B67</f>
        <v>1500-TREAS</v>
      </c>
      <c r="B16" s="42" t="str">
        <f>'Table A-1'!C67</f>
        <v>1545-IRS</v>
      </c>
      <c r="C16" s="42" t="str">
        <f>'Table A-1'!A67</f>
        <v>1545-BP02</v>
      </c>
      <c r="D16" s="42" t="str">
        <f>'Table A-1'!D67</f>
        <v>Like-Kind Exchanges and Tax Reform</v>
      </c>
    </row>
    <row r="17" spans="1:4" ht="15" x14ac:dyDescent="0.25">
      <c r="A17" s="42" t="str">
        <f>'Table A-1'!B68</f>
        <v>1500-TREAS</v>
      </c>
      <c r="B17" s="42" t="str">
        <f>'Table A-1'!C68</f>
        <v>1545-IRS</v>
      </c>
      <c r="C17" s="42" t="str">
        <f>'Table A-1'!A68</f>
        <v>1545-BP27</v>
      </c>
      <c r="D17" s="42" t="str">
        <f>'Table A-1'!D68</f>
        <v>Consolidated Net Operating Losses</v>
      </c>
    </row>
    <row r="18" spans="1:4" ht="15" x14ac:dyDescent="0.25">
      <c r="A18" s="42" t="str">
        <f>'Table A-1'!B69</f>
        <v>1500-TREAS</v>
      </c>
      <c r="B18" s="42" t="str">
        <f>'Table A-1'!C69</f>
        <v>1545-IRS</v>
      </c>
      <c r="C18" s="42" t="str">
        <f>'Table A-1'!A69</f>
        <v>1545-BP42</v>
      </c>
      <c r="D18" s="42" t="str">
        <f>'Table A-1'!D69</f>
        <v>Credit for Carbon Oxide Sequestration</v>
      </c>
    </row>
    <row r="19" spans="1:4" ht="15" x14ac:dyDescent="0.25">
      <c r="A19" s="42" t="str">
        <f>'Table A-1'!B70</f>
        <v>1500-TREAS</v>
      </c>
      <c r="B19" s="42" t="str">
        <f>'Table A-1'!C70</f>
        <v>1545-IRS</v>
      </c>
      <c r="C19" s="42" t="str">
        <f>'Table A-1'!A70</f>
        <v>1545-BP73</v>
      </c>
      <c r="D19" s="42" t="str">
        <f>'Table A-1'!D70</f>
        <v>Limitation on Deduction for Business Interest Expense</v>
      </c>
    </row>
    <row r="20" spans="1:4" ht="15" x14ac:dyDescent="0.25">
      <c r="A20" s="42" t="str">
        <f>'Table A-1'!B71</f>
        <v>1600-DHS</v>
      </c>
      <c r="B20" s="42" t="str">
        <f>'Table A-1'!C71</f>
        <v>1615-USCIS</v>
      </c>
      <c r="C20" s="42" t="str">
        <f>'Table A-1'!A71</f>
        <v>1615-AC61</v>
      </c>
      <c r="D20" s="42" t="str">
        <f>'Table A-1'!D71</f>
        <v xml:space="preserve">Modification of Registration Requirement for Petitioners Seeking To File Cap-Subject H-1B Petitions
</v>
      </c>
    </row>
    <row r="21" spans="1:4" ht="15" x14ac:dyDescent="0.25">
      <c r="A21" s="42" t="str">
        <f>'Table A-1'!B72</f>
        <v>1600-DHS</v>
      </c>
      <c r="B21" s="42" t="str">
        <f>'Table A-1'!C72</f>
        <v>1651-USCBP</v>
      </c>
      <c r="C21" s="42" t="str">
        <f>'Table A-1'!A72</f>
        <v>1651-AB33</v>
      </c>
      <c r="D21" s="42" t="str">
        <f>'Table A-1'!D72</f>
        <v>Mandatory Advance Electronic Information for International Mail Shipments</v>
      </c>
    </row>
    <row r="22" spans="1:4" ht="15" x14ac:dyDescent="0.25">
      <c r="A22" s="42" t="str">
        <f>'Table A-1'!B73</f>
        <v>1600-DHS</v>
      </c>
      <c r="B22" s="42" t="str">
        <f>'Table A-1'!C73</f>
        <v>1660-FEMA</v>
      </c>
      <c r="C22" s="42" t="str">
        <f>'Table A-1'!A73</f>
        <v>1660-AB01</v>
      </c>
      <c r="D22" s="42" t="str">
        <f>'Table A-1'!D73</f>
        <v>Prioritization and Allocation of Certain Scarce and Critical Health and Medical Resources for Domestic Use</v>
      </c>
    </row>
    <row r="23" spans="1:4" ht="15" x14ac:dyDescent="0.25">
      <c r="A23" s="42" t="str">
        <f>'Table A-1'!B74</f>
        <v>1600-DHS</v>
      </c>
      <c r="B23" s="42" t="str">
        <f>'Table A-1'!C74</f>
        <v>1660-FEMA</v>
      </c>
      <c r="C23" s="42" t="str">
        <f>'Table A-1'!A74</f>
        <v>1660-AB04</v>
      </c>
      <c r="D23" s="42" t="str">
        <f>'Table A-1'!D74</f>
        <v>Emergency Management Priorities and Allocations System (EMPAS)</v>
      </c>
    </row>
    <row r="24" spans="1:4" ht="15" x14ac:dyDescent="0.25">
      <c r="A24" s="42" t="str">
        <f>'Table A-1'!B87</f>
        <v>2100-DOT</v>
      </c>
      <c r="B24" s="42" t="str">
        <f>'Table A-1'!C87</f>
        <v>2127-NHTSA</v>
      </c>
      <c r="C24" s="42" t="str">
        <f>'Table A-1'!A87</f>
        <v>2127-AM32</v>
      </c>
      <c r="D24" s="42" t="str">
        <f>'Table A-1'!D87</f>
        <v>Corporate Average Fuel Economy (CAFE) Civil Penalties</v>
      </c>
    </row>
    <row r="25" spans="1:4" ht="15" x14ac:dyDescent="0.25">
      <c r="A25" s="42" t="str">
        <f>'Table A-1'!B92</f>
        <v>3245-SBA</v>
      </c>
      <c r="B25" s="42" t="str">
        <f>'Table A-1'!C92</f>
        <v>3245-SBA</v>
      </c>
      <c r="C25" s="42" t="str">
        <f>'Table A-1'!A92</f>
        <v>3245-AH55</v>
      </c>
      <c r="D25" s="42" t="str">
        <f>'Table A-1'!D92</f>
        <v>Appeals of SBA Loan Review Decisions Under the Paycheck Protection Program</v>
      </c>
    </row>
    <row r="26" spans="1:4" ht="15" x14ac:dyDescent="0.25">
      <c r="A26" s="42" t="str">
        <f>'Table A-1'!B93</f>
        <v>3245-SBA</v>
      </c>
      <c r="B26" s="42" t="str">
        <f>'Table A-1'!C93</f>
        <v>3245-SBA</v>
      </c>
      <c r="C26" s="42" t="str">
        <f>'Table A-1'!A93</f>
        <v>3245-AH59</v>
      </c>
      <c r="D26" s="42" t="str">
        <f>'Table A-1'!D93</f>
        <v>Business Loan Program Temporary Changes; Paycheck Protection Program – Additional Revisions to Loan Forgiveness and Loan Review Procedures Interim Final Rules</v>
      </c>
    </row>
    <row r="27" spans="1:4" ht="15" x14ac:dyDescent="0.25">
      <c r="A27" s="42" t="str">
        <f>'Table A-1'!B94</f>
        <v>3245-SBA</v>
      </c>
      <c r="B27" s="42" t="str">
        <f>'Table A-1'!C94</f>
        <v>3245-SBA</v>
      </c>
      <c r="C27" s="42" t="str">
        <f>'Table A-1'!A94</f>
        <v>3245-AH62</v>
      </c>
      <c r="D27" s="42" t="str">
        <f>'Table A-1'!D94</f>
        <v>Business Loan Program Temporary Changes; Extension of and Changes to Paycheck Protection Program</v>
      </c>
    </row>
    <row r="28" spans="1:4" ht="15" x14ac:dyDescent="0.25">
      <c r="A28" s="42" t="str">
        <f>'Table A-1'!B95</f>
        <v>3245-SBA</v>
      </c>
      <c r="B28" s="42" t="str">
        <f>'Table A-1'!C95</f>
        <v>3245-SBA</v>
      </c>
      <c r="C28" s="42" t="str">
        <f>'Table A-1'!A95</f>
        <v>3245-AH63</v>
      </c>
      <c r="D28" s="42" t="str">
        <f>'Table A-1'!D95</f>
        <v>Business Loan Program Temporary Changes; Paycheck Protection Program Second Draw Loans</v>
      </c>
    </row>
    <row r="29" spans="1:4" ht="15" x14ac:dyDescent="0.25">
      <c r="A29" s="42" t="str">
        <f>'Table A-1'!B96</f>
        <v>3245-SBA</v>
      </c>
      <c r="B29" s="42" t="str">
        <f>'Table A-1'!C96</f>
        <v>3245-SBA</v>
      </c>
      <c r="C29" s="42" t="str">
        <f>'Table A-1'!A96</f>
        <v>3245-AH65</v>
      </c>
      <c r="D29" s="42" t="str">
        <f>'Table A-1'!D96</f>
        <v>Business Loan Program Temporary Changes; Paycheck Protection Program – Loan Forgiveness Requirements and Loan Review Procedures as Amended by Economic Aid Act</v>
      </c>
    </row>
    <row r="30" spans="1:4" ht="15" x14ac:dyDescent="0.25">
      <c r="A30" s="42" t="str">
        <f>'Table A-1'!B97</f>
        <v>3245-SBA</v>
      </c>
      <c r="B30" s="42" t="str">
        <f>'Table A-1'!C97</f>
        <v>3245-SBA</v>
      </c>
      <c r="C30" s="42" t="str">
        <f>'Table A-1'!A97</f>
        <v>3245-AH67</v>
      </c>
      <c r="D30" s="42" t="str">
        <f>'Table A-1'!D97</f>
        <v>Business Loan Program Temporary Changes; Paycheck Protection Program – Revisions to Loan Amount Calculation and Eligibility</v>
      </c>
    </row>
    <row r="31" spans="1:4" ht="15" x14ac:dyDescent="0.25">
      <c r="A31" s="42" t="str">
        <f>'Table A-1'!B98</f>
        <v>3245-SBA</v>
      </c>
      <c r="B31" s="42" t="str">
        <f>'Table A-1'!C98</f>
        <v>3245-SBA</v>
      </c>
      <c r="C31" s="42" t="str">
        <f>'Table A-1'!A98</f>
        <v>3245-AH77</v>
      </c>
      <c r="D31" s="42" t="str">
        <f>'Table A-1'!D98</f>
        <v>Business Loan Program Temporary Changes; Paycheck Protection Program as Amended by American Rescue Plan Act</v>
      </c>
    </row>
    <row r="32" spans="1:4" ht="15" x14ac:dyDescent="0.25">
      <c r="A32" s="42" t="str">
        <f>'Table A-1'!B99</f>
        <v>3245-SBA</v>
      </c>
      <c r="B32" s="42" t="str">
        <f>'Table A-1'!C99</f>
        <v>3245-SBA</v>
      </c>
      <c r="C32" s="42" t="str">
        <f>'Table A-1'!A99</f>
        <v>3245-AH80</v>
      </c>
      <c r="D32" s="42" t="str">
        <f>'Table A-1'!D99</f>
        <v>Disaster Loan Program Changes</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4"/>
  <sheetViews>
    <sheetView topLeftCell="B38" workbookViewId="0">
      <selection activeCell="J1" sqref="J1"/>
    </sheetView>
  </sheetViews>
  <sheetFormatPr defaultRowHeight="12.75" x14ac:dyDescent="0.2"/>
  <cols>
    <col min="1" max="1" width="10.140625" customWidth="1"/>
    <col min="2" max="2" width="11.42578125" bestFit="1" customWidth="1"/>
    <col min="3" max="3" width="10.42578125" bestFit="1" customWidth="1"/>
    <col min="4" max="4" width="66.5703125" customWidth="1"/>
    <col min="5" max="5" width="12" customWidth="1"/>
    <col min="6" max="6" width="10.42578125" customWidth="1"/>
    <col min="7" max="8" width="12" customWidth="1"/>
    <col min="9" max="9" width="9.5703125" customWidth="1"/>
    <col min="10" max="10" width="12.140625" customWidth="1"/>
    <col min="11" max="11" width="11" customWidth="1"/>
    <col min="12" max="12" width="10.42578125" customWidth="1"/>
    <col min="13" max="13" width="11.5703125" customWidth="1"/>
    <col min="14" max="14" width="11" customWidth="1"/>
    <col min="15" max="15" width="10" customWidth="1"/>
    <col min="16" max="16" width="11" customWidth="1"/>
  </cols>
  <sheetData>
    <row r="1" spans="1:16" ht="15" x14ac:dyDescent="0.25">
      <c r="A1" s="5" t="s">
        <v>653</v>
      </c>
    </row>
    <row r="3" spans="1:16" ht="15" x14ac:dyDescent="0.25">
      <c r="A3" s="44"/>
      <c r="B3" s="44"/>
      <c r="C3" s="44"/>
      <c r="D3" s="44"/>
      <c r="E3" s="91" t="s">
        <v>124</v>
      </c>
      <c r="F3" s="91"/>
      <c r="G3" s="91"/>
      <c r="H3" s="91"/>
      <c r="I3" s="91"/>
      <c r="J3" s="91"/>
      <c r="K3" s="91"/>
      <c r="L3" s="91"/>
      <c r="M3" s="91"/>
      <c r="N3" s="91"/>
      <c r="O3" s="91"/>
      <c r="P3" s="91"/>
    </row>
    <row r="4" spans="1:16" ht="15" x14ac:dyDescent="0.25">
      <c r="A4" s="44"/>
      <c r="B4" s="44"/>
      <c r="C4" s="44"/>
      <c r="D4" s="44"/>
      <c r="E4" s="92" t="s">
        <v>61</v>
      </c>
      <c r="F4" s="92"/>
      <c r="G4" s="92"/>
      <c r="H4" s="92"/>
      <c r="I4" s="92"/>
      <c r="J4" s="92"/>
      <c r="K4" s="93" t="s">
        <v>183</v>
      </c>
      <c r="L4" s="93"/>
      <c r="M4" s="93"/>
      <c r="N4" s="93"/>
      <c r="O4" s="93"/>
      <c r="P4" s="93"/>
    </row>
    <row r="5" spans="1:16" ht="45" x14ac:dyDescent="0.25">
      <c r="A5" s="42" t="str">
        <f>'[1]Table A-1'!A3</f>
        <v>Agency</v>
      </c>
      <c r="B5" s="42" t="str">
        <f>'[1]Table A-1'!B3</f>
        <v>Subagency</v>
      </c>
      <c r="C5" s="42" t="str">
        <f>'[1]Table A-1'!C3</f>
        <v>RIN</v>
      </c>
      <c r="D5" s="42" t="str">
        <f>'[1]Table A-1'!D3</f>
        <v>Title</v>
      </c>
      <c r="E5" s="45" t="s">
        <v>66</v>
      </c>
      <c r="F5" s="45" t="s">
        <v>67</v>
      </c>
      <c r="G5" s="45" t="s">
        <v>68</v>
      </c>
      <c r="H5" s="45" t="s">
        <v>69</v>
      </c>
      <c r="I5" s="45" t="s">
        <v>70</v>
      </c>
      <c r="J5" s="45" t="s">
        <v>71</v>
      </c>
      <c r="K5" s="45" t="s">
        <v>66</v>
      </c>
      <c r="L5" s="45" t="s">
        <v>67</v>
      </c>
      <c r="M5" s="45" t="s">
        <v>68</v>
      </c>
      <c r="N5" s="45" t="s">
        <v>69</v>
      </c>
      <c r="O5" s="45" t="s">
        <v>70</v>
      </c>
      <c r="P5" s="45" t="s">
        <v>71</v>
      </c>
    </row>
    <row r="6" spans="1:16" ht="15" x14ac:dyDescent="0.25">
      <c r="A6" s="42" t="str">
        <f>'Table A-1'!B4</f>
        <v>0500-USDA</v>
      </c>
      <c r="B6" s="42" t="str">
        <f>'Table A-1'!C4</f>
        <v>0503-AgSEC</v>
      </c>
      <c r="C6" s="42" t="str">
        <f>'Table A-1'!A4</f>
        <v>0503-AA65</v>
      </c>
      <c r="D6" s="42" t="str">
        <f>'Table A-1'!D4</f>
        <v>Coronavirus Food Assistance Program</v>
      </c>
      <c r="E6" s="43" t="str">
        <f>'Table A-1'!BG4</f>
        <v/>
      </c>
      <c r="F6" s="43">
        <f>'Table A-1'!BF4</f>
        <v>1529.9654316834183</v>
      </c>
      <c r="G6" s="43" t="str">
        <f>'Table A-1'!BH4</f>
        <v/>
      </c>
      <c r="H6" s="43" t="str">
        <f>'Table A-1'!BK4</f>
        <v/>
      </c>
      <c r="I6" s="43">
        <f>'Table A-1'!BJ4</f>
        <v>1529.9654316834183</v>
      </c>
      <c r="J6" s="43" t="str">
        <f>'Table A-1'!BL4</f>
        <v/>
      </c>
      <c r="K6" s="43" t="str">
        <f>IF(E6="","",E6*(Inflation!$B$23/Inflation!$B$2))</f>
        <v/>
      </c>
      <c r="L6" s="43">
        <f>IF(F6="","",F6*(Inflation!$B$23/Inflation!$B$2))</f>
        <v>2439.1081206106228</v>
      </c>
      <c r="M6" s="43" t="str">
        <f>IF(G6="","",G6*(Inflation!$B$23/Inflation!$B$2))</f>
        <v/>
      </c>
      <c r="N6" s="43" t="str">
        <f>IF(H6="","",H6*(Inflation!$B$23/Inflation!$B$2))</f>
        <v/>
      </c>
      <c r="O6" s="43">
        <f>IF(I6="","",I6*(Inflation!$B$23/Inflation!$B$2))</f>
        <v>2439.1081206106228</v>
      </c>
      <c r="P6" s="43" t="str">
        <f>IF(J6="","",J6*(Inflation!$B$23/Inflation!$B$2))</f>
        <v/>
      </c>
    </row>
    <row r="7" spans="1:16" ht="15" x14ac:dyDescent="0.25">
      <c r="A7" s="42" t="str">
        <f>'Table A-1'!B5</f>
        <v>0500-USDA</v>
      </c>
      <c r="B7" s="42" t="str">
        <f>'Table A-1'!C5</f>
        <v>0503-AgSEC</v>
      </c>
      <c r="C7" s="42" t="str">
        <f>'Table A-1'!A5</f>
        <v>0503-AA71</v>
      </c>
      <c r="D7" s="42" t="str">
        <f>'Table A-1'!D5</f>
        <v>Coronavirus Food Assistance Program; Additional Assistance and Flexibilities</v>
      </c>
      <c r="E7" s="43" t="str">
        <f>'Table A-1'!BG5</f>
        <v/>
      </c>
      <c r="F7" s="43">
        <f>'Table A-1'!BF5</f>
        <v>671.03747003658702</v>
      </c>
      <c r="G7" s="43" t="str">
        <f>'Table A-1'!BH5</f>
        <v/>
      </c>
      <c r="H7" s="43" t="str">
        <f>'Table A-1'!BK5</f>
        <v/>
      </c>
      <c r="I7" s="43">
        <f>'Table A-1'!BJ5</f>
        <v>671.03747003658702</v>
      </c>
      <c r="J7" s="43" t="str">
        <f>'Table A-1'!BL5</f>
        <v/>
      </c>
      <c r="K7" s="43" t="str">
        <f>IF(E7="","",E7*(Inflation!$B$23/Inflation!$B$2))</f>
        <v/>
      </c>
      <c r="L7" s="43">
        <f>IF(F7="","",F7*(Inflation!$B$23/Inflation!$B$2))</f>
        <v>1069.7842634257117</v>
      </c>
      <c r="M7" s="43" t="str">
        <f>IF(G7="","",G7*(Inflation!$B$23/Inflation!$B$2))</f>
        <v/>
      </c>
      <c r="N7" s="43" t="str">
        <f>IF(H7="","",H7*(Inflation!$B$23/Inflation!$B$2))</f>
        <v/>
      </c>
      <c r="O7" s="43">
        <f>IF(I7="","",I7*(Inflation!$B$23/Inflation!$B$2))</f>
        <v>1069.7842634257117</v>
      </c>
      <c r="P7" s="43" t="str">
        <f>IF(J7="","",J7*(Inflation!$B$23/Inflation!$B$2))</f>
        <v/>
      </c>
    </row>
    <row r="8" spans="1:16" ht="15" x14ac:dyDescent="0.25">
      <c r="A8" s="42" t="str">
        <f>'Table A-1'!B6</f>
        <v>0500-USDA</v>
      </c>
      <c r="B8" s="42" t="str">
        <f>'Table A-1'!C6</f>
        <v>0560-FSA</v>
      </c>
      <c r="C8" s="42" t="str">
        <f>'Table A-1'!A6</f>
        <v>0560-AI55</v>
      </c>
      <c r="D8" s="42" t="str">
        <f>'Table A-1'!D6</f>
        <v>Quality Loss Adjustment Program</v>
      </c>
      <c r="E8" s="43" t="str">
        <f>'Table A-1'!BG6</f>
        <v/>
      </c>
      <c r="F8" s="43">
        <f>'Table A-1'!BF6</f>
        <v>335.51873501829351</v>
      </c>
      <c r="G8" s="43" t="str">
        <f>'Table A-1'!BH6</f>
        <v/>
      </c>
      <c r="H8" s="43" t="str">
        <f>'Table A-1'!BK6</f>
        <v/>
      </c>
      <c r="I8" s="43">
        <f>'Table A-1'!BJ6</f>
        <v>335.51873501829351</v>
      </c>
      <c r="J8" s="43" t="str">
        <f>'Table A-1'!BL6</f>
        <v/>
      </c>
      <c r="K8" s="43" t="str">
        <f>IF(E8="","",E8*(Inflation!$B$23/Inflation!$B$2))</f>
        <v/>
      </c>
      <c r="L8" s="43">
        <f>IF(F8="","",F8*(Inflation!$B$23/Inflation!$B$2))</f>
        <v>534.89213171285587</v>
      </c>
      <c r="M8" s="43" t="str">
        <f>IF(G8="","",G8*(Inflation!$B$23/Inflation!$B$2))</f>
        <v/>
      </c>
      <c r="N8" s="43" t="str">
        <f>IF(H8="","",H8*(Inflation!$B$23/Inflation!$B$2))</f>
        <v/>
      </c>
      <c r="O8" s="43">
        <f>IF(I8="","",I8*(Inflation!$B$23/Inflation!$B$2))</f>
        <v>534.89213171285587</v>
      </c>
      <c r="P8" s="43" t="str">
        <f>IF(J8="","",J8*(Inflation!$B$23/Inflation!$B$2))</f>
        <v/>
      </c>
    </row>
    <row r="9" spans="1:16" ht="15" x14ac:dyDescent="0.25">
      <c r="A9" s="42" t="str">
        <f>'Table A-1'!B7</f>
        <v>0500-USDA</v>
      </c>
      <c r="B9" s="42" t="str">
        <f>'Table A-1'!C7</f>
        <v>0572-RUS</v>
      </c>
      <c r="C9" s="42" t="str">
        <f>'Table A-1'!A7</f>
        <v>0572-AC51</v>
      </c>
      <c r="D9" s="42" t="str">
        <f>'Table A-1'!D7</f>
        <v>Rural eConnectivity Program (ReConnect Program)</v>
      </c>
      <c r="E9" s="43" t="str">
        <f>'Table A-1'!BG7</f>
        <v/>
      </c>
      <c r="F9" s="43">
        <f>'Table A-1'!BF7</f>
        <v>385.64868522815152</v>
      </c>
      <c r="G9" s="43" t="str">
        <f>'Table A-1'!BH7</f>
        <v/>
      </c>
      <c r="H9" s="43" t="str">
        <f>'Table A-1'!BK7</f>
        <v/>
      </c>
      <c r="I9" s="43">
        <f>'Table A-1'!BJ7</f>
        <v>385.64868522815152</v>
      </c>
      <c r="J9" s="43" t="str">
        <f>'Table A-1'!BL7</f>
        <v/>
      </c>
      <c r="K9" s="43" t="str">
        <f>IF(E9="","",E9*(Inflation!$B$23/Inflation!$B$2))</f>
        <v/>
      </c>
      <c r="L9" s="43">
        <f>IF(F9="","",F9*(Inflation!$B$23/Inflation!$B$2))</f>
        <v>614.81051817478715</v>
      </c>
      <c r="M9" s="43" t="str">
        <f>IF(G9="","",G9*(Inflation!$B$23/Inflation!$B$2))</f>
        <v/>
      </c>
      <c r="N9" s="43" t="str">
        <f>IF(H9="","",H9*(Inflation!$B$23/Inflation!$B$2))</f>
        <v/>
      </c>
      <c r="O9" s="43">
        <f>IF(I9="","",I9*(Inflation!$B$23/Inflation!$B$2))</f>
        <v>614.81051817478715</v>
      </c>
      <c r="P9" s="43" t="str">
        <f>IF(J9="","",J9*(Inflation!$B$23/Inflation!$B$2))</f>
        <v/>
      </c>
    </row>
    <row r="10" spans="1:16" ht="15" x14ac:dyDescent="0.25">
      <c r="A10" s="42" t="str">
        <f>'Table A-1'!B8</f>
        <v>0500-USDA</v>
      </c>
      <c r="B10" s="42" t="str">
        <f>'Table A-1'!C8</f>
        <v>0578-NRCS</v>
      </c>
      <c r="C10" s="42" t="str">
        <f>'Table A-1'!A8</f>
        <v>0578-AA66</v>
      </c>
      <c r="D10" s="42" t="str">
        <f>'Table A-1'!D8</f>
        <v>Agricultural Conservation Easement Program (ACEP)</v>
      </c>
      <c r="E10" s="43" t="str">
        <f>'Table A-1'!BG8</f>
        <v/>
      </c>
      <c r="F10" s="43">
        <f>'Table A-1'!BF8</f>
        <v>308.283819156324</v>
      </c>
      <c r="G10" s="43" t="str">
        <f>'Table A-1'!BH8</f>
        <v/>
      </c>
      <c r="H10" s="43" t="str">
        <f>'Table A-1'!BK8</f>
        <v/>
      </c>
      <c r="I10" s="43">
        <f>'Table A-1'!BJ8</f>
        <v>307.57348777577948</v>
      </c>
      <c r="J10" s="43" t="str">
        <f>'Table A-1'!BL8</f>
        <v/>
      </c>
      <c r="K10" s="43" t="str">
        <f>IF(E10="","",E10*(Inflation!$B$23/Inflation!$B$2))</f>
        <v/>
      </c>
      <c r="L10" s="43">
        <f>IF(F10="","",F10*(Inflation!$B$23/Inflation!$B$2))</f>
        <v>491.47356612475284</v>
      </c>
      <c r="M10" s="43" t="str">
        <f>IF(G10="","",G10*(Inflation!$B$23/Inflation!$B$2))</f>
        <v/>
      </c>
      <c r="N10" s="43" t="str">
        <f>IF(H10="","",H10*(Inflation!$B$23/Inflation!$B$2))</f>
        <v/>
      </c>
      <c r="O10" s="43">
        <f>IF(I10="","",I10*(Inflation!$B$23/Inflation!$B$2))</f>
        <v>490.34113855303684</v>
      </c>
      <c r="P10" s="43" t="str">
        <f>IF(J10="","",J10*(Inflation!$B$23/Inflation!$B$2))</f>
        <v/>
      </c>
    </row>
    <row r="11" spans="1:16" ht="15" x14ac:dyDescent="0.25">
      <c r="A11" s="42" t="str">
        <f>'Table A-1'!B9</f>
        <v>0500-USDA</v>
      </c>
      <c r="B11" s="42" t="str">
        <f>'Table A-1'!C9</f>
        <v>0578-NRCS</v>
      </c>
      <c r="C11" s="42" t="str">
        <f>'Table A-1'!A9</f>
        <v>0578-AA67</v>
      </c>
      <c r="D11" s="42" t="str">
        <f>'Table A-1'!D9</f>
        <v>Conservation Stewardship Program (CSP)</v>
      </c>
      <c r="E11" s="43" t="str">
        <f>'Table A-1'!BG9</f>
        <v/>
      </c>
      <c r="F11" s="43">
        <f>'Table A-1'!BF9</f>
        <v>539.14151783329476</v>
      </c>
      <c r="G11" s="43" t="str">
        <f>'Table A-1'!BH9</f>
        <v/>
      </c>
      <c r="H11" s="43" t="str">
        <f>'Table A-1'!BK9</f>
        <v/>
      </c>
      <c r="I11" s="43">
        <f>'Table A-1'!BJ9</f>
        <v>536.30019231111669</v>
      </c>
      <c r="J11" s="43" t="str">
        <f>'Table A-1'!BL9</f>
        <v/>
      </c>
      <c r="K11" s="43" t="str">
        <f>IF(E11="","",E11*(Inflation!$B$23/Inflation!$B$2))</f>
        <v/>
      </c>
      <c r="L11" s="43">
        <f>IF(F11="","",F11*(Inflation!$B$23/Inflation!$B$2))</f>
        <v>859.51252693245954</v>
      </c>
      <c r="M11" s="43" t="str">
        <f>IF(G11="","",G11*(Inflation!$B$23/Inflation!$B$2))</f>
        <v/>
      </c>
      <c r="N11" s="43" t="str">
        <f>IF(H11="","",H11*(Inflation!$B$23/Inflation!$B$2))</f>
        <v/>
      </c>
      <c r="O11" s="43">
        <f>IF(I11="","",I11*(Inflation!$B$23/Inflation!$B$2))</f>
        <v>854.98281664559545</v>
      </c>
      <c r="P11" s="43" t="str">
        <f>IF(J11="","",J11*(Inflation!$B$23/Inflation!$B$2))</f>
        <v/>
      </c>
    </row>
    <row r="12" spans="1:16" ht="15" x14ac:dyDescent="0.25">
      <c r="A12" s="42" t="str">
        <f>'Table A-1'!B10</f>
        <v>0500-USDA</v>
      </c>
      <c r="B12" s="42" t="str">
        <f>'Table A-1'!C10</f>
        <v>0578-NRCS</v>
      </c>
      <c r="C12" s="42" t="str">
        <f>'Table A-1'!A10</f>
        <v>0578-AA68</v>
      </c>
      <c r="D12" s="42" t="str">
        <f>'Table A-1'!D10</f>
        <v>Environmental Quality Incentives Program (EQIP) Changes</v>
      </c>
      <c r="E12" s="43">
        <f>'Table A-1'!BG10</f>
        <v>852.50144554509291</v>
      </c>
      <c r="F12" s="43">
        <f>'Table A-1'!BF10</f>
        <v>869.13209291365706</v>
      </c>
      <c r="G12" s="43">
        <f>'Table A-1'!BH10</f>
        <v>926.25475126655135</v>
      </c>
      <c r="H12" s="43">
        <f>'Table A-1'!BK10</f>
        <v>853.94758879453332</v>
      </c>
      <c r="I12" s="43">
        <f>'Table A-1'!BJ10</f>
        <v>869.85516453837727</v>
      </c>
      <c r="J12" s="43">
        <f>'Table A-1'!BL10</f>
        <v>927.70089451599176</v>
      </c>
      <c r="K12" s="43">
        <f>IF(E12="","",E12*(Inflation!$B$23/Inflation!$B$2))</f>
        <v>1359.0785488358604</v>
      </c>
      <c r="L12" s="43">
        <f>IF(F12="","",F12*(Inflation!$B$23/Inflation!$B$2))</f>
        <v>1385.59153155276</v>
      </c>
      <c r="M12" s="43">
        <f>IF(G12="","",G12*(Inflation!$B$23/Inflation!$B$2))</f>
        <v>1476.6578634934158</v>
      </c>
      <c r="N12" s="43">
        <f>IF(H12="","",H12*(Inflation!$B$23/Inflation!$B$2))</f>
        <v>1361.3840255938517</v>
      </c>
      <c r="O12" s="43">
        <f>IF(I12="","",I12*(Inflation!$B$23/Inflation!$B$2))</f>
        <v>1386.7442699317558</v>
      </c>
      <c r="P12" s="43">
        <f>IF(J12="","",J12*(Inflation!$B$23/Inflation!$B$2))</f>
        <v>1478.9633402514071</v>
      </c>
    </row>
    <row r="13" spans="1:16" ht="15" x14ac:dyDescent="0.25">
      <c r="A13" s="42" t="str">
        <f>'Table A-1'!B11</f>
        <v>0500-USDA</v>
      </c>
      <c r="B13" s="42" t="str">
        <f>'Table A-1'!C11</f>
        <v>0578-NRCS</v>
      </c>
      <c r="C13" s="42" t="str">
        <f>'Table A-1'!A11</f>
        <v>0578-AA70</v>
      </c>
      <c r="D13" s="42" t="str">
        <f>'Table A-1'!D11</f>
        <v>Regional Conservation Partnership Program (RCPP)</v>
      </c>
      <c r="E13" s="43" t="str">
        <f>'Table A-1'!BG11</f>
        <v/>
      </c>
      <c r="F13" s="43">
        <f>'Table A-1'!BF11</f>
        <v>205.28576897736784</v>
      </c>
      <c r="G13" s="43" t="str">
        <f>'Table A-1'!BH11</f>
        <v/>
      </c>
      <c r="H13" s="43" t="str">
        <f>'Table A-1'!BK11</f>
        <v/>
      </c>
      <c r="I13" s="43">
        <f>'Table A-1'!BJ11</f>
        <v>205.28576897736784</v>
      </c>
      <c r="J13" s="43" t="str">
        <f>'Table A-1'!BL11</f>
        <v/>
      </c>
      <c r="K13" s="43" t="str">
        <f>IF(E13="","",E13*(Inflation!$B$23/Inflation!$B$2))</f>
        <v/>
      </c>
      <c r="L13" s="43">
        <f>IF(F13="","",F13*(Inflation!$B$23/Inflation!$B$2))</f>
        <v>327.27156822592991</v>
      </c>
      <c r="M13" s="43" t="str">
        <f>IF(G13="","",G13*(Inflation!$B$23/Inflation!$B$2))</f>
        <v/>
      </c>
      <c r="N13" s="43" t="str">
        <f>IF(H13="","",H13*(Inflation!$B$23/Inflation!$B$2))</f>
        <v/>
      </c>
      <c r="O13" s="43">
        <f>IF(I13="","",I13*(Inflation!$B$23/Inflation!$B$2))</f>
        <v>327.27156822592991</v>
      </c>
      <c r="P13" s="43" t="str">
        <f>IF(J13="","",J13*(Inflation!$B$23/Inflation!$B$2))</f>
        <v/>
      </c>
    </row>
    <row r="14" spans="1:16" ht="15" x14ac:dyDescent="0.25">
      <c r="A14" s="42" t="str">
        <f>'Table A-1'!B17</f>
        <v>0900-HHS</v>
      </c>
      <c r="B14" s="42" t="str">
        <f>'Table A-1'!C17</f>
        <v>0936-OIG</v>
      </c>
      <c r="C14" s="42" t="str">
        <f>'Table A-1'!A17</f>
        <v>0936-AA08</v>
      </c>
      <c r="D14" s="42" t="str">
        <f>'Table A-1'!D17</f>
        <v>Removal of Safe Harbor Protection for Rebates to Plans or PBMs Involving Prescription Pharmaceuticals and Creation of New Safe Harbor Protection</v>
      </c>
      <c r="E14" s="43">
        <f>'Table A-1'!BG17</f>
        <v>-6321.9492868462758</v>
      </c>
      <c r="F14" s="43" t="str">
        <f>'Table A-1'!BF17</f>
        <v/>
      </c>
      <c r="G14" s="43">
        <f>'Table A-1'!BH17</f>
        <v>13283.196816182624</v>
      </c>
      <c r="H14" s="43">
        <f>'Table A-1'!BK17</f>
        <v>-6748.1481151729913</v>
      </c>
      <c r="I14" s="43" t="str">
        <f>'Table A-1'!BJ17</f>
        <v/>
      </c>
      <c r="J14" s="43">
        <f>'Table A-1'!BL17</f>
        <v>13638.362506454887</v>
      </c>
      <c r="K14" s="43">
        <f>IF(E14="","",E14*(Inflation!$B$23/Inflation!$B$2))</f>
        <v>-10078.605388272583</v>
      </c>
      <c r="L14" s="43" t="str">
        <f>IF(F14="","",F14*(Inflation!$B$23/Inflation!$B$2))</f>
        <v/>
      </c>
      <c r="M14" s="43">
        <f>IF(G14="","",G14*(Inflation!$B$23/Inflation!$B$2))</f>
        <v>21176.395591089582</v>
      </c>
      <c r="N14" s="43">
        <f>IF(H14="","",H14*(Inflation!$B$23/Inflation!$B$2))</f>
        <v>-10758.061931302194</v>
      </c>
      <c r="O14" s="43" t="str">
        <f>IF(I14="","",I14*(Inflation!$B$23/Inflation!$B$2))</f>
        <v/>
      </c>
      <c r="P14" s="43">
        <f>IF(J14="","",J14*(Inflation!$B$23/Inflation!$B$2))</f>
        <v>21742.609376947592</v>
      </c>
    </row>
    <row r="15" spans="1:16" ht="15" x14ac:dyDescent="0.25">
      <c r="A15" s="42" t="str">
        <f>'Table A-1'!B20</f>
        <v>0900-HHS</v>
      </c>
      <c r="B15" s="42" t="str">
        <f>'Table A-1'!C20</f>
        <v>0938-CMS</v>
      </c>
      <c r="C15" s="42" t="str">
        <f>'Table A-1'!A20</f>
        <v>0938-AT82</v>
      </c>
      <c r="D15" s="42" t="str">
        <f>'Table A-1'!D20</f>
        <v>Establishing Minimum Standards in Medicaid State Drug Utilization Review (DUR) and Supporting Value Based Payments (VBP) for Drugs Covered in Medicaid (CMS-2482)</v>
      </c>
      <c r="E15" s="43">
        <f>'Table A-1'!BG20</f>
        <v>-336.18977248833005</v>
      </c>
      <c r="F15" s="43" t="str">
        <f>'Table A-1'!BF20</f>
        <v/>
      </c>
      <c r="G15" s="43">
        <f>'Table A-1'!BH20</f>
        <v>0</v>
      </c>
      <c r="H15" s="43">
        <f>'Table A-1'!BK20</f>
        <v>-338.20288489843983</v>
      </c>
      <c r="I15" s="43" t="str">
        <f>'Table A-1'!BJ20</f>
        <v/>
      </c>
      <c r="J15" s="43">
        <f>'Table A-1'!BL20</f>
        <v>0</v>
      </c>
      <c r="K15" s="43">
        <f>IF(E15="","",E15*(Inflation!$B$23/Inflation!$B$2))</f>
        <v>-535.96191597628149</v>
      </c>
      <c r="L15" s="43" t="str">
        <f>IF(F15="","",F15*(Inflation!$B$23/Inflation!$B$2))</f>
        <v/>
      </c>
      <c r="M15" s="43">
        <f>IF(G15="","",G15*(Inflation!$B$23/Inflation!$B$2))</f>
        <v>0</v>
      </c>
      <c r="N15" s="43">
        <f>IF(H15="","",H15*(Inflation!$B$23/Inflation!$B$2))</f>
        <v>-539.17126876655868</v>
      </c>
      <c r="O15" s="43" t="str">
        <f>IF(I15="","",I15*(Inflation!$B$23/Inflation!$B$2))</f>
        <v/>
      </c>
      <c r="P15" s="43">
        <f>IF(J15="","",J15*(Inflation!$B$23/Inflation!$B$2))</f>
        <v>0</v>
      </c>
    </row>
    <row r="16" spans="1:16" ht="15" x14ac:dyDescent="0.25">
      <c r="A16" s="42" t="str">
        <f>'Table A-1'!B21</f>
        <v>0900-HHS</v>
      </c>
      <c r="B16" s="42" t="str">
        <f>'Table A-1'!C21</f>
        <v>0938-CMS</v>
      </c>
      <c r="C16" s="42" t="str">
        <f>'Table A-1'!A21</f>
        <v>0938-AT88</v>
      </c>
      <c r="D16" s="42" t="str">
        <f>'Table A-1'!D21</f>
        <v>Medicare Coverage of Innovative Technology (MCIT) and Definition of "Reasonable and Necessary" (CMS-3372)</v>
      </c>
      <c r="E16" s="43">
        <f>'Table A-1'!BG21</f>
        <v>0</v>
      </c>
      <c r="F16" s="43" t="str">
        <f>'Table A-1'!BF21</f>
        <v/>
      </c>
      <c r="G16" s="43">
        <f>'Table A-1'!BH21</f>
        <v>732.10144044856906</v>
      </c>
      <c r="H16" s="43">
        <f>'Table A-1'!BK21</f>
        <v>0</v>
      </c>
      <c r="I16" s="43" t="str">
        <f>'Table A-1'!BJ21</f>
        <v/>
      </c>
      <c r="J16" s="43">
        <f>'Table A-1'!BL21</f>
        <v>751.45399265274546</v>
      </c>
      <c r="K16" s="43">
        <f>IF(E16="","",E16*(Inflation!$B$23/Inflation!$B$2))</f>
        <v>0</v>
      </c>
      <c r="L16" s="43" t="str">
        <f>IF(F16="","",F16*(Inflation!$B$23/Inflation!$B$2))</f>
        <v/>
      </c>
      <c r="M16" s="43">
        <f>IF(G16="","",G16*(Inflation!$B$23/Inflation!$B$2))</f>
        <v>1167.1339309569005</v>
      </c>
      <c r="N16" s="43">
        <f>IF(H16="","",H16*(Inflation!$B$23/Inflation!$B$2))</f>
        <v>0</v>
      </c>
      <c r="O16" s="43" t="str">
        <f>IF(I16="","",I16*(Inflation!$B$23/Inflation!$B$2))</f>
        <v/>
      </c>
      <c r="P16" s="43">
        <f>IF(J16="","",J16*(Inflation!$B$23/Inflation!$B$2))</f>
        <v>1197.9862405962172</v>
      </c>
    </row>
    <row r="17" spans="1:16" ht="15" x14ac:dyDescent="0.25">
      <c r="A17" s="42" t="str">
        <f>'Table A-1'!B22</f>
        <v>0900-HHS</v>
      </c>
      <c r="B17" s="42" t="str">
        <f>'Table A-1'!C22</f>
        <v>0938-CMS</v>
      </c>
      <c r="C17" s="42" t="str">
        <f>'Table A-1'!A22</f>
        <v>0938-AT91</v>
      </c>
      <c r="D17" s="42" t="str">
        <f>'Table A-1'!D22</f>
        <v>International Pricing Index Model For Medicare Part B Drugs (CMS-5528-P)</v>
      </c>
      <c r="E17" s="43">
        <f>'Table A-1'!BG22</f>
        <v>-8317.1313633438767</v>
      </c>
      <c r="F17" s="43" t="str">
        <f>'Table A-1'!BF22</f>
        <v/>
      </c>
      <c r="G17" s="43">
        <f>'Table A-1'!BH22</f>
        <v>-5103.656448762451</v>
      </c>
      <c r="H17" s="43">
        <f>'Table A-1'!BK22</f>
        <v>-8609.1076854058865</v>
      </c>
      <c r="I17" s="43" t="str">
        <f>'Table A-1'!BJ22</f>
        <v/>
      </c>
      <c r="J17" s="43">
        <f>'Table A-1'!BL22</f>
        <v>-5261.4306772763939</v>
      </c>
      <c r="K17" s="43">
        <f>IF(E17="","",E17*(Inflation!$B$23/Inflation!$B$2))</f>
        <v>-13259.373204397356</v>
      </c>
      <c r="L17" s="43" t="str">
        <f>IF(F17="","",F17*(Inflation!$B$23/Inflation!$B$2))</f>
        <v/>
      </c>
      <c r="M17" s="43">
        <f>IF(G17="","",G17*(Inflation!$B$23/Inflation!$B$2))</f>
        <v>-8136.3733004649312</v>
      </c>
      <c r="N17" s="43">
        <f>IF(H17="","",H17*(Inflation!$B$23/Inflation!$B$2))</f>
        <v>-13724.848961835796</v>
      </c>
      <c r="O17" s="43" t="str">
        <f>IF(I17="","",I17*(Inflation!$B$23/Inflation!$B$2))</f>
        <v/>
      </c>
      <c r="P17" s="43">
        <f>IF(J17="","",J17*(Inflation!$B$23/Inflation!$B$2))</f>
        <v>-8387.9008147617787</v>
      </c>
    </row>
    <row r="18" spans="1:16" ht="15" x14ac:dyDescent="0.25">
      <c r="A18" s="42" t="str">
        <f>'Table A-1'!B24</f>
        <v>0900-HHS</v>
      </c>
      <c r="B18" s="42" t="str">
        <f>'Table A-1'!C24</f>
        <v>0938-CMS</v>
      </c>
      <c r="C18" s="42" t="str">
        <f>'Table A-1'!A24</f>
        <v>0938-AU01</v>
      </c>
      <c r="D18" s="42" t="str">
        <f>'Table A-1'!D24</f>
        <v>Comprehensive Care for Joint Replacement Model Three-Year Extension and Modifications to Episode Definition and Pricing (CMS-5529)</v>
      </c>
      <c r="E18" s="43" t="str">
        <f>'Table A-1'!BG24</f>
        <v/>
      </c>
      <c r="F18" s="43">
        <f>'Table A-1'!BF24</f>
        <v>-41.909551452126998</v>
      </c>
      <c r="G18" s="43" t="str">
        <f>'Table A-1'!BH24</f>
        <v/>
      </c>
      <c r="H18" s="43" t="str">
        <f>'Table A-1'!BK24</f>
        <v/>
      </c>
      <c r="I18" s="43">
        <f>'Table A-1'!BJ24</f>
        <v>-44.7508769743051</v>
      </c>
      <c r="J18" s="43" t="str">
        <f>'Table A-1'!BL24</f>
        <v/>
      </c>
      <c r="K18" s="43" t="str">
        <f>IF(E18="","",E18*(Inflation!$B$23/Inflation!$B$2))</f>
        <v/>
      </c>
      <c r="L18" s="43">
        <f>IF(F18="","",F18*(Inflation!$B$23/Inflation!$B$2))</f>
        <v>-66.813226731245209</v>
      </c>
      <c r="M18" s="43" t="str">
        <f>IF(G18="","",G18*(Inflation!$B$23/Inflation!$B$2))</f>
        <v/>
      </c>
      <c r="N18" s="43" t="str">
        <f>IF(H18="","",H18*(Inflation!$B$23/Inflation!$B$2))</f>
        <v/>
      </c>
      <c r="O18" s="43">
        <f>IF(I18="","",I18*(Inflation!$B$23/Inflation!$B$2))</f>
        <v>-71.342937018109296</v>
      </c>
      <c r="P18" s="43" t="str">
        <f>IF(J18="","",J18*(Inflation!$B$23/Inflation!$B$2))</f>
        <v/>
      </c>
    </row>
    <row r="19" spans="1:16" ht="15" x14ac:dyDescent="0.25">
      <c r="A19" s="42" t="str">
        <f>'Table A-1'!B27</f>
        <v>0900-HHS</v>
      </c>
      <c r="B19" s="42" t="str">
        <f>'Table A-1'!C27</f>
        <v>0938-CMS</v>
      </c>
      <c r="C19" s="42" t="str">
        <f>'Table A-1'!A27</f>
        <v>0938-AU06</v>
      </c>
      <c r="D19" s="42" t="str">
        <f>'Table A-1'!D27</f>
        <v>CY 2021 Home Health Prospective Payment System Rate Update and Quality Reporting Requirements (CMS-1730)</v>
      </c>
      <c r="E19" s="43" t="str">
        <f>'Table A-1'!BG27</f>
        <v/>
      </c>
      <c r="F19" s="43">
        <f>'Table A-1'!BF27</f>
        <v>261.7046133142689</v>
      </c>
      <c r="G19" s="43" t="str">
        <f>'Table A-1'!BH27</f>
        <v/>
      </c>
      <c r="H19" s="43" t="str">
        <f>'Table A-1'!BK27</f>
        <v/>
      </c>
      <c r="I19" s="43">
        <f>'Table A-1'!BJ27</f>
        <v>261.7046133142689</v>
      </c>
      <c r="J19" s="43" t="str">
        <f>'Table A-1'!BL27</f>
        <v/>
      </c>
      <c r="K19" s="43" t="str">
        <f>IF(E19="","",E19*(Inflation!$B$23/Inflation!$B$2))</f>
        <v/>
      </c>
      <c r="L19" s="43">
        <f>IF(F19="","",F19*(Inflation!$B$23/Inflation!$B$2))</f>
        <v>417.21586273602753</v>
      </c>
      <c r="M19" s="43" t="str">
        <f>IF(G19="","",G19*(Inflation!$B$23/Inflation!$B$2))</f>
        <v/>
      </c>
      <c r="N19" s="43" t="str">
        <f>IF(H19="","",H19*(Inflation!$B$23/Inflation!$B$2))</f>
        <v/>
      </c>
      <c r="O19" s="43">
        <f>IF(I19="","",I19*(Inflation!$B$23/Inflation!$B$2))</f>
        <v>417.21586273602753</v>
      </c>
      <c r="P19" s="43" t="str">
        <f>IF(J19="","",J19*(Inflation!$B$23/Inflation!$B$2))</f>
        <v/>
      </c>
    </row>
    <row r="20" spans="1:16" ht="15" x14ac:dyDescent="0.25">
      <c r="A20" s="42" t="str">
        <f>'Table A-1'!B28</f>
        <v>0900-HHS</v>
      </c>
      <c r="B20" s="42" t="str">
        <f>'Table A-1'!C28</f>
        <v>0938-CMS</v>
      </c>
      <c r="C20" s="42" t="str">
        <f>'Table A-1'!A28</f>
        <v>0938-AU08</v>
      </c>
      <c r="D20" s="42" t="str">
        <f>'Table A-1'!D28</f>
        <v>CY 2021 Changes to the End-Stage Renal Disease (ESRD) Prospective Payment System and Quality Incentive Program (CMS-1732)</v>
      </c>
      <c r="E20" s="43" t="str">
        <f>'Table A-1'!BG28</f>
        <v/>
      </c>
      <c r="F20" s="43">
        <f>'Table A-1'!BF28</f>
        <v>133.22409126063417</v>
      </c>
      <c r="G20" s="43" t="str">
        <f>'Table A-1'!BH28</f>
        <v/>
      </c>
      <c r="H20" s="43" t="str">
        <f>'Table A-1'!BK28</f>
        <v/>
      </c>
      <c r="I20" s="43">
        <f>'Table A-1'!BJ28</f>
        <v>133.22409126063417</v>
      </c>
      <c r="J20" s="43" t="str">
        <f>'Table A-1'!BL28</f>
        <v/>
      </c>
      <c r="K20" s="43" t="str">
        <f>IF(E20="","",E20*(Inflation!$B$23/Inflation!$B$2))</f>
        <v/>
      </c>
      <c r="L20" s="43">
        <f>IF(F20="","",F20*(Inflation!$B$23/Inflation!$B$2))</f>
        <v>212.38908809674464</v>
      </c>
      <c r="M20" s="43" t="str">
        <f>IF(G20="","",G20*(Inflation!$B$23/Inflation!$B$2))</f>
        <v/>
      </c>
      <c r="N20" s="43" t="str">
        <f>IF(H20="","",H20*(Inflation!$B$23/Inflation!$B$2))</f>
        <v/>
      </c>
      <c r="O20" s="43">
        <f>IF(I20="","",I20*(Inflation!$B$23/Inflation!$B$2))</f>
        <v>212.38908809674464</v>
      </c>
      <c r="P20" s="43" t="str">
        <f>IF(J20="","",J20*(Inflation!$B$23/Inflation!$B$2))</f>
        <v/>
      </c>
    </row>
    <row r="21" spans="1:16" ht="15" x14ac:dyDescent="0.25">
      <c r="A21" s="42" t="str">
        <f>'Table A-1'!B29</f>
        <v>0900-HHS</v>
      </c>
      <c r="B21" s="42" t="str">
        <f>'Table A-1'!C29</f>
        <v>0938-CMS</v>
      </c>
      <c r="C21" s="42" t="str">
        <f>'Table A-1'!A29</f>
        <v>0938-AU10</v>
      </c>
      <c r="D21" s="42" t="str">
        <f>'Table A-1'!D29</f>
        <v>CY 2021 Revisions to Payment Policies Under the Physician Fee Schedule and Other Revisions to Medicare Part B (CMS-1734)</v>
      </c>
      <c r="E21" s="43" t="str">
        <f>'Table A-1'!BG29</f>
        <v/>
      </c>
      <c r="F21" s="43">
        <f>'Table A-1'!BF29</f>
        <v>0</v>
      </c>
      <c r="G21" s="43" t="str">
        <f>'Table A-1'!BH29</f>
        <v/>
      </c>
      <c r="H21" s="43" t="str">
        <f>'Table A-1'!BK29</f>
        <v/>
      </c>
      <c r="I21" s="43">
        <f>'Table A-1'!BJ29</f>
        <v>0</v>
      </c>
      <c r="J21" s="43" t="str">
        <f>'Table A-1'!BL29</f>
        <v/>
      </c>
      <c r="K21" s="43" t="str">
        <f>IF(E21="","",E21*(Inflation!$B$23/Inflation!$B$2))</f>
        <v/>
      </c>
      <c r="L21" s="43">
        <f>IF(F21="","",F21*(Inflation!$B$23/Inflation!$B$2))</f>
        <v>0</v>
      </c>
      <c r="M21" s="43" t="str">
        <f>IF(G21="","",G21*(Inflation!$B$23/Inflation!$B$2))</f>
        <v/>
      </c>
      <c r="N21" s="43" t="str">
        <f>IF(H21="","",H21*(Inflation!$B$23/Inflation!$B$2))</f>
        <v/>
      </c>
      <c r="O21" s="43">
        <f>IF(I21="","",I21*(Inflation!$B$23/Inflation!$B$2))</f>
        <v>0</v>
      </c>
      <c r="P21" s="43" t="str">
        <f>IF(J21="","",J21*(Inflation!$B$23/Inflation!$B$2))</f>
        <v/>
      </c>
    </row>
    <row r="22" spans="1:16" ht="15" x14ac:dyDescent="0.25">
      <c r="A22" s="42" t="str">
        <f>'Table A-1'!B30</f>
        <v>0900-HHS</v>
      </c>
      <c r="B22" s="42" t="str">
        <f>'Table A-1'!C30</f>
        <v>0938-CMS</v>
      </c>
      <c r="C22" s="42" t="str">
        <f>'Table A-1'!A30</f>
        <v>0938-AU12</v>
      </c>
      <c r="D22" s="42" t="str">
        <f>'Table A-1'!D30</f>
        <v>CY 2021 Hospital Outpatient PPS Policy Changes and Payment Rates and Ambulatory Surgical Center Payment System Policy Changes and Payment Rates (CMS-1736)</v>
      </c>
      <c r="E22" s="43" t="str">
        <f>'Table A-1'!BG30</f>
        <v/>
      </c>
      <c r="F22" s="43">
        <f>'Table A-1'!BF30</f>
        <v>1088.2304717710749</v>
      </c>
      <c r="G22" s="43" t="str">
        <f>'Table A-1'!BH30</f>
        <v/>
      </c>
      <c r="H22" s="43" t="str">
        <f>'Table A-1'!BK30</f>
        <v/>
      </c>
      <c r="I22" s="43">
        <f>'Table A-1'!BJ30</f>
        <v>1086.8281129156999</v>
      </c>
      <c r="J22" s="43" t="str">
        <f>'Table A-1'!BL30</f>
        <v/>
      </c>
      <c r="K22" s="43" t="str">
        <f>IF(E22="","",E22*(Inflation!$B$23/Inflation!$B$2))</f>
        <v/>
      </c>
      <c r="L22" s="43">
        <f>IF(F22="","",F22*(Inflation!$B$23/Inflation!$B$2))</f>
        <v>1734.8834985586723</v>
      </c>
      <c r="M22" s="43" t="str">
        <f>IF(G22="","",G22*(Inflation!$B$23/Inflation!$B$2))</f>
        <v/>
      </c>
      <c r="N22" s="43" t="str">
        <f>IF(H22="","",H22*(Inflation!$B$23/Inflation!$B$2))</f>
        <v/>
      </c>
      <c r="O22" s="43">
        <f>IF(I22="","",I22*(Inflation!$B$23/Inflation!$B$2))</f>
        <v>1732.6478239471276</v>
      </c>
      <c r="P22" s="43" t="str">
        <f>IF(J22="","",J22*(Inflation!$B$23/Inflation!$B$2))</f>
        <v/>
      </c>
    </row>
    <row r="23" spans="1:16" ht="15" x14ac:dyDescent="0.25">
      <c r="A23" s="42" t="str">
        <f>'Table A-1'!B31</f>
        <v>0900-HHS</v>
      </c>
      <c r="B23" s="42" t="str">
        <f>'Table A-1'!C31</f>
        <v>0938-CMS</v>
      </c>
      <c r="C23" s="42" t="str">
        <f>'Table A-1'!A31</f>
        <v>0938-AU18</v>
      </c>
      <c r="D23" s="42" t="str">
        <f>'Table A-1'!D31</f>
        <v>HHS Notice of Benefit and Payment Parameters for 2022 (CMS-9914)</v>
      </c>
      <c r="E23" s="43" t="str">
        <f>'Table A-1'!BG31</f>
        <v/>
      </c>
      <c r="F23" s="43">
        <f>'Table A-1'!BF31</f>
        <v>186.58384570765662</v>
      </c>
      <c r="G23" s="43" t="str">
        <f>'Table A-1'!BH31</f>
        <v/>
      </c>
      <c r="H23" s="43" t="str">
        <f>'Table A-1'!BK31</f>
        <v/>
      </c>
      <c r="I23" s="43">
        <f>'Table A-1'!BJ31</f>
        <v>194.43705529775715</v>
      </c>
      <c r="J23" s="43" t="str">
        <f>'Table A-1'!BL31</f>
        <v/>
      </c>
      <c r="K23" s="43" t="str">
        <f>IF(E23="","",E23*(Inflation!$B$23/Inflation!$B$2))</f>
        <v/>
      </c>
      <c r="L23" s="43">
        <f>IF(F23="","",F23*(Inflation!$B$23/Inflation!$B$2))</f>
        <v>297.45650706601981</v>
      </c>
      <c r="M23" s="43" t="str">
        <f>IF(G23="","",G23*(Inflation!$B$23/Inflation!$B$2))</f>
        <v/>
      </c>
      <c r="N23" s="43" t="str">
        <f>IF(H23="","",H23*(Inflation!$B$23/Inflation!$B$2))</f>
        <v/>
      </c>
      <c r="O23" s="43">
        <f>IF(I23="","",I23*(Inflation!$B$23/Inflation!$B$2))</f>
        <v>309.97628489067</v>
      </c>
      <c r="P23" s="43" t="str">
        <f>IF(J23="","",J23*(Inflation!$B$23/Inflation!$B$2))</f>
        <v/>
      </c>
    </row>
    <row r="24" spans="1:16" ht="15" x14ac:dyDescent="0.25">
      <c r="A24" s="42" t="str">
        <f>'Table A-1'!B33</f>
        <v>0900-HHS</v>
      </c>
      <c r="B24" s="42" t="str">
        <f>'Table A-1'!C33</f>
        <v>0938-CMS</v>
      </c>
      <c r="C24" s="42" t="str">
        <f>'Table A-1'!A33</f>
        <v>0938-AU36</v>
      </c>
      <c r="D24" s="42" t="str">
        <f>'Table A-1'!D33</f>
        <v>FY 2022 Skilled Nursing Facility (SNFs) Prospective Payment System Rate Update and Quality Reporting Requirements (CMS-1746)</v>
      </c>
      <c r="E24" s="43" t="str">
        <f>'Table A-1'!BG33</f>
        <v/>
      </c>
      <c r="F24" s="43">
        <f>'Table A-1'!BF33</f>
        <v>492.87702174187314</v>
      </c>
      <c r="G24" s="43" t="str">
        <f>'Table A-1'!BH33</f>
        <v/>
      </c>
      <c r="H24" s="43" t="str">
        <f>'Table A-1'!BK33</f>
        <v/>
      </c>
      <c r="I24" s="43">
        <f>'Table A-1'!BJ33</f>
        <v>492.87702174187314</v>
      </c>
      <c r="J24" s="43" t="str">
        <f>'Table A-1'!BL33</f>
        <v/>
      </c>
      <c r="K24" s="43" t="str">
        <f>IF(E24="","",E24*(Inflation!$B$23/Inflation!$B$2))</f>
        <v/>
      </c>
      <c r="L24" s="43">
        <f>IF(F24="","",F24*(Inflation!$B$23/Inflation!$B$2))</f>
        <v>785.75654148618526</v>
      </c>
      <c r="M24" s="43" t="str">
        <f>IF(G24="","",G24*(Inflation!$B$23/Inflation!$B$2))</f>
        <v/>
      </c>
      <c r="N24" s="43" t="str">
        <f>IF(H24="","",H24*(Inflation!$B$23/Inflation!$B$2))</f>
        <v/>
      </c>
      <c r="O24" s="43">
        <f>IF(I24="","",I24*(Inflation!$B$23/Inflation!$B$2))</f>
        <v>785.75654148618526</v>
      </c>
      <c r="P24" s="43" t="str">
        <f>IF(J24="","",J24*(Inflation!$B$23/Inflation!$B$2))</f>
        <v/>
      </c>
    </row>
    <row r="25" spans="1:16" ht="15" x14ac:dyDescent="0.25">
      <c r="A25" s="42" t="str">
        <f>'Table A-1'!B34</f>
        <v>0900-HHS</v>
      </c>
      <c r="B25" s="42" t="str">
        <f>'Table A-1'!C34</f>
        <v>0938-CMS</v>
      </c>
      <c r="C25" s="42" t="str">
        <f>'Table A-1'!A34</f>
        <v>0938-AU38</v>
      </c>
      <c r="D25" s="42" t="str">
        <f>'Table A-1'!D34</f>
        <v>FY 2022 Inpatient Rehabilitation Facility (IRF) Prospective Payment System Rate Update and Quality Reporting Requirements (CMS-1748)</v>
      </c>
      <c r="E25" s="43" t="str">
        <f>'Table A-1'!BG34</f>
        <v/>
      </c>
      <c r="F25" s="43">
        <f>'Table A-1'!BF34</f>
        <v>87.234871104756309</v>
      </c>
      <c r="G25" s="43" t="str">
        <f>'Table A-1'!BH34</f>
        <v/>
      </c>
      <c r="H25" s="43" t="str">
        <f>'Table A-1'!BK34</f>
        <v/>
      </c>
      <c r="I25" s="43">
        <f>'Table A-1'!BJ34</f>
        <v>87.234871104756309</v>
      </c>
      <c r="J25" s="43" t="str">
        <f>'Table A-1'!BL34</f>
        <v/>
      </c>
      <c r="K25" s="43" t="str">
        <f>IF(E25="","",E25*(Inflation!$B$23/Inflation!$B$2))</f>
        <v/>
      </c>
      <c r="L25" s="43">
        <f>IF(F25="","",F25*(Inflation!$B$23/Inflation!$B$2))</f>
        <v>139.07195424534254</v>
      </c>
      <c r="M25" s="43" t="str">
        <f>IF(G25="","",G25*(Inflation!$B$23/Inflation!$B$2))</f>
        <v/>
      </c>
      <c r="N25" s="43" t="str">
        <f>IF(H25="","",H25*(Inflation!$B$23/Inflation!$B$2))</f>
        <v/>
      </c>
      <c r="O25" s="43">
        <f>IF(I25="","",I25*(Inflation!$B$23/Inflation!$B$2))</f>
        <v>139.07195424534254</v>
      </c>
      <c r="P25" s="43" t="str">
        <f>IF(J25="","",J25*(Inflation!$B$23/Inflation!$B$2))</f>
        <v/>
      </c>
    </row>
    <row r="26" spans="1:16" ht="15" x14ac:dyDescent="0.25">
      <c r="A26" s="42" t="str">
        <f>'Table A-1'!B35</f>
        <v>0900-HHS</v>
      </c>
      <c r="B26" s="42" t="str">
        <f>'Table A-1'!C35</f>
        <v>0938-CMS</v>
      </c>
      <c r="C26" s="42" t="str">
        <f>'Table A-1'!A35</f>
        <v>0938-AU40</v>
      </c>
      <c r="D26" s="42" t="str">
        <f>'Table A-1'!D35</f>
        <v xml:space="preserve"> FY 2022 Inpatient Psychiatric Facilities Prospective Payment System Rate and Quality Reporting Updates (CMS-1750)</v>
      </c>
      <c r="E26" s="43" t="str">
        <f>'Table A-1'!BG35</f>
        <v/>
      </c>
      <c r="F26" s="43">
        <f>'Table A-1'!BF35</f>
        <v>56.094354215003861</v>
      </c>
      <c r="G26" s="43" t="str">
        <f>'Table A-1'!BH35</f>
        <v/>
      </c>
      <c r="H26" s="43" t="str">
        <f>'Table A-1'!BK35</f>
        <v/>
      </c>
      <c r="I26" s="43">
        <f>'Table A-1'!BJ35</f>
        <v>56.094354215003861</v>
      </c>
      <c r="J26" s="43" t="str">
        <f>'Table A-1'!BL35</f>
        <v/>
      </c>
      <c r="K26" s="43" t="str">
        <f>IF(E26="","",E26*(Inflation!$B$23/Inflation!$B$2))</f>
        <v/>
      </c>
      <c r="L26" s="43">
        <f>IF(F26="","",F26*(Inflation!$B$23/Inflation!$B$2))</f>
        <v>89.426984461787228</v>
      </c>
      <c r="M26" s="43" t="str">
        <f>IF(G26="","",G26*(Inflation!$B$23/Inflation!$B$2))</f>
        <v/>
      </c>
      <c r="N26" s="43" t="str">
        <f>IF(H26="","",H26*(Inflation!$B$23/Inflation!$B$2))</f>
        <v/>
      </c>
      <c r="O26" s="43">
        <f>IF(I26="","",I26*(Inflation!$B$23/Inflation!$B$2))</f>
        <v>89.426984461787228</v>
      </c>
      <c r="P26" s="43" t="str">
        <f>IF(J26="","",J26*(Inflation!$B$23/Inflation!$B$2))</f>
        <v/>
      </c>
    </row>
    <row r="27" spans="1:16" ht="15" x14ac:dyDescent="0.25">
      <c r="A27" s="42" t="str">
        <f>'Table A-1'!B36</f>
        <v>0900-HHS</v>
      </c>
      <c r="B27" s="42" t="str">
        <f>'Table A-1'!C36</f>
        <v>0938-CMS</v>
      </c>
      <c r="C27" s="42" t="str">
        <f>'Table A-1'!A36</f>
        <v>0938-AU41</v>
      </c>
      <c r="D27" s="42" t="str">
        <f>'Table A-1'!D36</f>
        <v>FY 2022 Hospice Wage Index, Payment Rate Update, and Quality Reporting Requirements (CMS-1754)</v>
      </c>
      <c r="E27" s="43" t="str">
        <f>'Table A-1'!BG36</f>
        <v/>
      </c>
      <c r="F27" s="43">
        <f>'Table A-1'!BF36</f>
        <v>322.09798561756173</v>
      </c>
      <c r="G27" s="43" t="str">
        <f>'Table A-1'!BH36</f>
        <v/>
      </c>
      <c r="H27" s="43" t="str">
        <f>'Table A-1'!BK36</f>
        <v/>
      </c>
      <c r="I27" s="43">
        <f>'Table A-1'!BJ36</f>
        <v>322.09798561756173</v>
      </c>
      <c r="J27" s="43" t="str">
        <f>'Table A-1'!BL36</f>
        <v/>
      </c>
      <c r="K27" s="43" t="str">
        <f>IF(E27="","",E27*(Inflation!$B$23/Inflation!$B$2))</f>
        <v/>
      </c>
      <c r="L27" s="43">
        <f>IF(F27="","",F27*(Inflation!$B$23/Inflation!$B$2))</f>
        <v>513.49644644434159</v>
      </c>
      <c r="M27" s="43" t="str">
        <f>IF(G27="","",G27*(Inflation!$B$23/Inflation!$B$2))</f>
        <v/>
      </c>
      <c r="N27" s="43" t="str">
        <f>IF(H27="","",H27*(Inflation!$B$23/Inflation!$B$2))</f>
        <v/>
      </c>
      <c r="O27" s="43">
        <f>IF(I27="","",I27*(Inflation!$B$23/Inflation!$B$2))</f>
        <v>513.49644644434159</v>
      </c>
      <c r="P27" s="43" t="str">
        <f>IF(J27="","",J27*(Inflation!$B$23/Inflation!$B$2))</f>
        <v/>
      </c>
    </row>
    <row r="28" spans="1:16" ht="15" x14ac:dyDescent="0.25">
      <c r="A28" s="42" t="str">
        <f>'Table A-1'!B37</f>
        <v>0900-HHS</v>
      </c>
      <c r="B28" s="42" t="str">
        <f>'Table A-1'!C37</f>
        <v>0938-CMS</v>
      </c>
      <c r="C28" s="42" t="str">
        <f>'Table A-1'!A37</f>
        <v>0938-AU44</v>
      </c>
      <c r="D28" s="42" t="str">
        <f>'Table A-1'!D37</f>
        <v>Hospital Inpatient Prospective Payment Systems for Acute Care Hospitals; the Long-Term Care Hospital Prospective Payment System; and FY 2022 Rates (CMS-1752)</v>
      </c>
      <c r="E28" s="43" t="str">
        <f>'Table A-1'!BG37</f>
        <v/>
      </c>
      <c r="F28" s="43">
        <f>'Table A-1'!BF37</f>
        <v>1566.8724925354306</v>
      </c>
      <c r="G28" s="43" t="str">
        <f>'Table A-1'!BH37</f>
        <v/>
      </c>
      <c r="H28" s="43" t="str">
        <f>'Table A-1'!BK37</f>
        <v/>
      </c>
      <c r="I28" s="43">
        <f>'Table A-1'!BJ37</f>
        <v>1566.8724925354306</v>
      </c>
      <c r="J28" s="43" t="str">
        <f>'Table A-1'!BL37</f>
        <v/>
      </c>
      <c r="K28" s="43" t="str">
        <f>IF(E28="","",E28*(Inflation!$B$23/Inflation!$B$2))</f>
        <v/>
      </c>
      <c r="L28" s="43">
        <f>IF(F28="","",F28*(Inflation!$B$23/Inflation!$B$2))</f>
        <v>2497.946255099037</v>
      </c>
      <c r="M28" s="43" t="str">
        <f>IF(G28="","",G28*(Inflation!$B$23/Inflation!$B$2))</f>
        <v/>
      </c>
      <c r="N28" s="43" t="str">
        <f>IF(H28="","",H28*(Inflation!$B$23/Inflation!$B$2))</f>
        <v/>
      </c>
      <c r="O28" s="43">
        <f>IF(I28="","",I28*(Inflation!$B$23/Inflation!$B$2))</f>
        <v>2497.946255099037</v>
      </c>
      <c r="P28" s="43" t="str">
        <f>IF(J28="","",J28*(Inflation!$B$23/Inflation!$B$2))</f>
        <v/>
      </c>
    </row>
    <row r="29" spans="1:16" ht="15" x14ac:dyDescent="0.25">
      <c r="A29" s="42" t="str">
        <f>'Table A-1'!B39</f>
        <v>0900-HHS</v>
      </c>
      <c r="B29" s="42" t="str">
        <f>'Table A-1'!C39</f>
        <v>0938-CMS</v>
      </c>
      <c r="C29" s="42" t="str">
        <f>'Table A-1'!A39</f>
        <v>0938-AU60</v>
      </c>
      <c r="D29" s="42" t="str">
        <f>'Table A-1'!D39</f>
        <v>Patient Protection and Affordable Care Act; Updating Payment Parameters and Improving Health Insurance Markets for 2022 and Beyond (CMS-9906)</v>
      </c>
      <c r="E29" s="43">
        <f>'Table A-1'!BG39</f>
        <v>322.70191934059466</v>
      </c>
      <c r="F29" s="43" t="str">
        <f>'Table A-1'!BF39</f>
        <v/>
      </c>
      <c r="G29" s="43">
        <f>'Table A-1'!BH39</f>
        <v>825.98002186803501</v>
      </c>
      <c r="H29" s="43">
        <f>'Table A-1'!BK39</f>
        <v>323.10454182261662</v>
      </c>
      <c r="I29" s="43" t="str">
        <f>'Table A-1'!BJ39</f>
        <v/>
      </c>
      <c r="J29" s="43">
        <f>'Table A-1'!BL39</f>
        <v>826.38264435005692</v>
      </c>
      <c r="K29" s="43">
        <f>IF(E29="","",E29*(Inflation!$B$23/Inflation!$B$2))</f>
        <v>514.45925228142471</v>
      </c>
      <c r="L29" s="43" t="str">
        <f>IF(F29="","",F29*(Inflation!$B$23/Inflation!$B$2))</f>
        <v/>
      </c>
      <c r="M29" s="43">
        <f>IF(G29="","",G29*(Inflation!$B$23/Inflation!$B$2))</f>
        <v>1316.7974498507087</v>
      </c>
      <c r="N29" s="43">
        <f>IF(H29="","",H29*(Inflation!$B$23/Inflation!$B$2))</f>
        <v>515.10112283948024</v>
      </c>
      <c r="O29" s="43" t="str">
        <f>IF(I29="","",I29*(Inflation!$B$23/Inflation!$B$2))</f>
        <v/>
      </c>
      <c r="P29" s="43">
        <f>IF(J29="","",J29*(Inflation!$B$23/Inflation!$B$2))</f>
        <v>1317.4393204087642</v>
      </c>
    </row>
    <row r="30" spans="1:16" ht="15" x14ac:dyDescent="0.25">
      <c r="A30" s="42" t="str">
        <f>'Table A-1'!B41</f>
        <v>0900-HHS</v>
      </c>
      <c r="B30" s="42" t="str">
        <f>'Table A-1'!C41</f>
        <v>0938-CMS</v>
      </c>
      <c r="C30" s="42" t="str">
        <f>'Table A-1'!A41</f>
        <v>0938-ZB64</v>
      </c>
      <c r="D30" s="42" t="str">
        <f>'Table A-1'!D41</f>
        <v>Basic Health Program; Federal Funding Methodology for Program Year 2022 (CMS-2438)</v>
      </c>
      <c r="E30" s="43">
        <f>'Table A-1'!BG41</f>
        <v>301.65139867287252</v>
      </c>
      <c r="F30" s="43" t="str">
        <f>'Table A-1'!BF41</f>
        <v/>
      </c>
      <c r="G30" s="43">
        <f>'Table A-1'!BH41</f>
        <v>772.09961868670996</v>
      </c>
      <c r="H30" s="43">
        <f>'Table A-1'!BK41</f>
        <v>302.02775724888357</v>
      </c>
      <c r="I30" s="43" t="str">
        <f>'Table A-1'!BJ41</f>
        <v/>
      </c>
      <c r="J30" s="43">
        <f>'Table A-1'!BL41</f>
        <v>772.4759772627209</v>
      </c>
      <c r="K30" s="43">
        <f>IF(E30="","",E30*(Inflation!$B$23/Inflation!$B$2))</f>
        <v>480.9</v>
      </c>
      <c r="L30" s="43" t="str">
        <f>IF(F30="","",F30*(Inflation!$B$23/Inflation!$B$2))</f>
        <v/>
      </c>
      <c r="M30" s="43">
        <f>IF(G30="","",G30*(Inflation!$B$23/Inflation!$B$2))</f>
        <v>1230.9000000000001</v>
      </c>
      <c r="N30" s="43">
        <f>IF(H30="","",H30*(Inflation!$B$23/Inflation!$B$2))</f>
        <v>481.49999999999994</v>
      </c>
      <c r="O30" s="43" t="str">
        <f>IF(I30="","",I30*(Inflation!$B$23/Inflation!$B$2))</f>
        <v/>
      </c>
      <c r="P30" s="43">
        <f>IF(J30="","",J30*(Inflation!$B$23/Inflation!$B$2))</f>
        <v>1231.4999999999998</v>
      </c>
    </row>
    <row r="31" spans="1:16" ht="15" x14ac:dyDescent="0.25">
      <c r="A31" s="42" t="str">
        <f>'Table A-1'!B42</f>
        <v>0900-HHS</v>
      </c>
      <c r="B31" s="42" t="str">
        <f>'Table A-1'!C42</f>
        <v>0938-CMS</v>
      </c>
      <c r="C31" s="42" t="str">
        <f>'Table A-1'!A42</f>
        <v>0938-ZB68</v>
      </c>
      <c r="D31" s="42" t="str">
        <f>'Table A-1'!D42</f>
        <v xml:space="preserve">Announcement of Calendar Year (CY) 2022 Medicare Advantage (MA) Capitation Rates and Part C and Part D Payment Policies
</v>
      </c>
      <c r="E31" s="43" t="str">
        <f>'Table A-1'!BG42</f>
        <v/>
      </c>
      <c r="F31" s="43">
        <f>'Table A-1'!BF42</f>
        <v>12320.247949871737</v>
      </c>
      <c r="G31" s="43" t="str">
        <f>'Table A-1'!BH42</f>
        <v/>
      </c>
      <c r="H31" s="43" t="str">
        <f>'Table A-1'!BK42</f>
        <v/>
      </c>
      <c r="I31" s="43">
        <f>'Table A-1'!BJ42</f>
        <v>12320.247949871737</v>
      </c>
      <c r="J31" s="43" t="str">
        <f>'Table A-1'!BL42</f>
        <v/>
      </c>
      <c r="K31" s="43" t="str">
        <f>IF(E31="","",E31*(Inflation!$B$23/Inflation!$B$2))</f>
        <v/>
      </c>
      <c r="L31" s="43">
        <f>IF(F31="","",F31*(Inflation!$B$23/Inflation!$B$2))</f>
        <v>19641.239076496066</v>
      </c>
      <c r="M31" s="43" t="str">
        <f>IF(G31="","",G31*(Inflation!$B$23/Inflation!$B$2))</f>
        <v/>
      </c>
      <c r="N31" s="43" t="str">
        <f>IF(H31="","",H31*(Inflation!$B$23/Inflation!$B$2))</f>
        <v/>
      </c>
      <c r="O31" s="43">
        <f>IF(I31="","",I31*(Inflation!$B$23/Inflation!$B$2))</f>
        <v>19641.239076496066</v>
      </c>
      <c r="P31" s="43" t="str">
        <f>IF(J31="","",J31*(Inflation!$B$23/Inflation!$B$2))</f>
        <v/>
      </c>
    </row>
    <row r="32" spans="1:16" ht="15" x14ac:dyDescent="0.25">
      <c r="A32" s="42" t="str">
        <f>'Table A-1'!B55</f>
        <v>1212-PBGC</v>
      </c>
      <c r="B32" s="42" t="str">
        <f>'Table A-1'!C55</f>
        <v>1212-PBGC</v>
      </c>
      <c r="C32" s="42" t="str">
        <f>'Table A-1'!A55</f>
        <v>1212-AB53</v>
      </c>
      <c r="D32" s="42" t="str">
        <f>'Table A-1'!D55</f>
        <v>Special Financial Assistance by PBGC</v>
      </c>
      <c r="E32" s="43" t="str">
        <f>'Table A-1'!BG55</f>
        <v/>
      </c>
      <c r="F32" s="43">
        <f>'Table A-1'!BF55</f>
        <v>2247.3044871525299</v>
      </c>
      <c r="G32" s="43" t="str">
        <f>'Table A-1'!BH55</f>
        <v/>
      </c>
      <c r="H32" s="43" t="str">
        <f>'Table A-1'!BK55</f>
        <v/>
      </c>
      <c r="I32" s="43">
        <f>'Table A-1'!BJ55</f>
        <v>3751.0994575045211</v>
      </c>
      <c r="J32" s="43" t="str">
        <f>'Table A-1'!BL55</f>
        <v/>
      </c>
      <c r="K32" s="43" t="str">
        <f>IF(E32="","",E32*(Inflation!$B$23/Inflation!$B$2))</f>
        <v/>
      </c>
      <c r="L32" s="43">
        <f>IF(F32="","",F32*(Inflation!$B$23/Inflation!$B$2))</f>
        <v>3582.7074982127087</v>
      </c>
      <c r="M32" s="43" t="str">
        <f>IF(G32="","",G32*(Inflation!$B$23/Inflation!$B$2))</f>
        <v/>
      </c>
      <c r="N32" s="43" t="str">
        <f>IF(H32="","",H32*(Inflation!$B$23/Inflation!$B$2))</f>
        <v/>
      </c>
      <c r="O32" s="43">
        <f>IF(I32="","",I32*(Inflation!$B$23/Inflation!$B$2))</f>
        <v>5980.0940325497286</v>
      </c>
      <c r="P32" s="43" t="str">
        <f>IF(J32="","",J32*(Inflation!$B$23/Inflation!$B$2))</f>
        <v/>
      </c>
    </row>
    <row r="33" spans="1:16" ht="15" x14ac:dyDescent="0.25">
      <c r="A33" s="42" t="str">
        <f>'Table A-1'!B60</f>
        <v>1400-STATE</v>
      </c>
      <c r="B33" s="42" t="str">
        <f>'Table A-1'!C60</f>
        <v>1400-STATE</v>
      </c>
      <c r="C33" s="42" t="str">
        <f>'Table A-1'!A60</f>
        <v>1400-AE15</v>
      </c>
      <c r="D33" s="42" t="str">
        <f>'Table A-1'!D60</f>
        <v>Schedule of Fees for Consular Services</v>
      </c>
      <c r="E33" s="43" t="str">
        <f>'Table A-1'!BG60</f>
        <v/>
      </c>
      <c r="F33" s="43">
        <f>'Table A-1'!BF60</f>
        <v>-199.47004528586703</v>
      </c>
      <c r="G33" s="43" t="str">
        <f>'Table A-1'!BH60</f>
        <v/>
      </c>
      <c r="H33" s="43" t="str">
        <f>'Table A-1'!BK60</f>
        <v/>
      </c>
      <c r="I33" s="43">
        <f>'Table A-1'!BJ60</f>
        <v>-199.47004528586703</v>
      </c>
      <c r="J33" s="43" t="str">
        <f>'Table A-1'!BL60</f>
        <v/>
      </c>
      <c r="K33" s="43" t="str">
        <f>IF(E33="","",E33*(Inflation!$B$23/Inflation!$B$2))</f>
        <v/>
      </c>
      <c r="L33" s="43">
        <f>IF(F33="","",F33*(Inflation!$B$23/Inflation!$B$2))</f>
        <v>-317.99999999999994</v>
      </c>
      <c r="M33" s="43" t="str">
        <f>IF(G33="","",G33*(Inflation!$B$23/Inflation!$B$2))</f>
        <v/>
      </c>
      <c r="N33" s="43" t="str">
        <f>IF(H33="","",H33*(Inflation!$B$23/Inflation!$B$2))</f>
        <v/>
      </c>
      <c r="O33" s="43">
        <f>IF(I33="","",I33*(Inflation!$B$23/Inflation!$B$2))</f>
        <v>-317.99999999999994</v>
      </c>
      <c r="P33" s="43" t="str">
        <f>IF(J33="","",J33*(Inflation!$B$23/Inflation!$B$2))</f>
        <v/>
      </c>
    </row>
    <row r="34" spans="1:16" ht="15" x14ac:dyDescent="0.25">
      <c r="A34" s="42" t="str">
        <f>'Table A-1'!B62</f>
        <v>1500-TREAS</v>
      </c>
      <c r="B34" s="42" t="str">
        <f>'Table A-1'!C62</f>
        <v>1505-DO</v>
      </c>
      <c r="C34" s="42" t="str">
        <f>'Table A-1'!A62</f>
        <v>1505-AC77</v>
      </c>
      <c r="D34" s="42" t="str">
        <f>'Table A-1'!D62</f>
        <v xml:space="preserve">Coronavirus State and Local Fiscal Recovery Funds </v>
      </c>
      <c r="E34" s="43" t="str">
        <f>'Table A-1'!BG62</f>
        <v/>
      </c>
      <c r="F34" s="43">
        <f>'Table A-1'!BF62</f>
        <v>234863.11451280545</v>
      </c>
      <c r="G34" s="43" t="str">
        <f>'Table A-1'!BH62</f>
        <v/>
      </c>
      <c r="H34" s="43" t="str">
        <f>'Table A-1'!BK62</f>
        <v/>
      </c>
      <c r="I34" s="43">
        <f>'Table A-1'!BJ62</f>
        <v>234863.11451280545</v>
      </c>
      <c r="J34" s="43" t="str">
        <f>'Table A-1'!BL62</f>
        <v/>
      </c>
      <c r="K34" s="43" t="str">
        <f>IF(E34="","",E34*(Inflation!$B$23/Inflation!$B$2))</f>
        <v/>
      </c>
      <c r="L34" s="43">
        <f>IF(F34="","",F34*(Inflation!$B$23/Inflation!$B$2))</f>
        <v>374424.4921989991</v>
      </c>
      <c r="M34" s="43" t="str">
        <f>IF(G34="","",G34*(Inflation!$B$23/Inflation!$B$2))</f>
        <v/>
      </c>
      <c r="N34" s="43" t="str">
        <f>IF(H34="","",H34*(Inflation!$B$23/Inflation!$B$2))</f>
        <v/>
      </c>
      <c r="O34" s="43">
        <f>IF(I34="","",I34*(Inflation!$B$23/Inflation!$B$2))</f>
        <v>374424.4921989991</v>
      </c>
      <c r="P34" s="43" t="str">
        <f>IF(J34="","",J34*(Inflation!$B$23/Inflation!$B$2))</f>
        <v/>
      </c>
    </row>
    <row r="35" spans="1:16" ht="15" x14ac:dyDescent="0.25">
      <c r="A35" s="42" t="str">
        <f>'Table A-1'!B75</f>
        <v>1800-ED</v>
      </c>
      <c r="B35" s="42" t="str">
        <f>'Table A-1'!C75</f>
        <v>1801-EDOGC</v>
      </c>
      <c r="C35" s="42" t="str">
        <f>'Table A-1'!A75</f>
        <v>1801-AA24</v>
      </c>
      <c r="D35" s="42" t="str">
        <f>'Table A-1'!D75</f>
        <v>American Rescue Plan Elementary and Secondary School Emergency Relief Fund – Homeless Children and Youth (ARP-HCY)</v>
      </c>
      <c r="E35" s="43" t="str">
        <f>'Table A-1'!BG75</f>
        <v/>
      </c>
      <c r="F35" s="43">
        <f>'Table A-1'!BF75</f>
        <v>536.15893855923298</v>
      </c>
      <c r="G35" s="43" t="str">
        <f>'Table A-1'!BH75</f>
        <v/>
      </c>
      <c r="H35" s="43" t="str">
        <f>'Table A-1'!BK75</f>
        <v/>
      </c>
      <c r="I35" s="43">
        <f>'Table A-1'!BJ75</f>
        <v>536.15893855923298</v>
      </c>
      <c r="J35" s="43" t="str">
        <f>'Table A-1'!BL75</f>
        <v/>
      </c>
      <c r="K35" s="43" t="str">
        <f>IF(E35="","",E35*(Inflation!$B$23/Inflation!$B$2))</f>
        <v/>
      </c>
      <c r="L35" s="43">
        <f>IF(F35="","",F35*(Inflation!$B$23/Inflation!$B$2))</f>
        <v>854.75762647714362</v>
      </c>
      <c r="M35" s="43" t="str">
        <f>IF(G35="","",G35*(Inflation!$B$23/Inflation!$B$2))</f>
        <v/>
      </c>
      <c r="N35" s="43" t="str">
        <f>IF(H35="","",H35*(Inflation!$B$23/Inflation!$B$2))</f>
        <v/>
      </c>
      <c r="O35" s="43">
        <f>IF(I35="","",I35*(Inflation!$B$23/Inflation!$B$2))</f>
        <v>854.75762647714362</v>
      </c>
      <c r="P35" s="43" t="str">
        <f>IF(J35="","",J35*(Inflation!$B$23/Inflation!$B$2))</f>
        <v/>
      </c>
    </row>
    <row r="36" spans="1:16" ht="15" x14ac:dyDescent="0.25">
      <c r="A36" s="42" t="str">
        <f>'Table A-1'!B76</f>
        <v>1800-ED</v>
      </c>
      <c r="B36" s="42" t="str">
        <f>'Table A-1'!C76</f>
        <v>1810-OESE</v>
      </c>
      <c r="C36" s="42" t="str">
        <f>'Table A-1'!A76</f>
        <v>1810-AB63</v>
      </c>
      <c r="D36" s="42" t="str">
        <f>'Table A-1'!D76</f>
        <v xml:space="preserve">American Rescue Plan Emergency Assistance to Non-Public Schools (ARP EANS) Program </v>
      </c>
      <c r="E36" s="43" t="str">
        <f>'Table A-1'!BG76</f>
        <v/>
      </c>
      <c r="F36" s="43">
        <f>'Table A-1'!BF76</f>
        <v>1845.3530426006141</v>
      </c>
      <c r="G36" s="43" t="str">
        <f>'Table A-1'!BH76</f>
        <v/>
      </c>
      <c r="H36" s="43" t="str">
        <f>'Table A-1'!BK76</f>
        <v/>
      </c>
      <c r="I36" s="43">
        <f>'Table A-1'!BJ76</f>
        <v>1845.3530426006141</v>
      </c>
      <c r="J36" s="43" t="str">
        <f>'Table A-1'!BL76</f>
        <v/>
      </c>
      <c r="K36" s="43" t="str">
        <f>IF(E36="","",E36*(Inflation!$B$23/Inflation!$B$2))</f>
        <v/>
      </c>
      <c r="L36" s="43">
        <f>IF(F36="","",F36*(Inflation!$B$23/Inflation!$B$2))</f>
        <v>2941.9067244207072</v>
      </c>
      <c r="M36" s="43" t="str">
        <f>IF(G36="","",G36*(Inflation!$B$23/Inflation!$B$2))</f>
        <v/>
      </c>
      <c r="N36" s="43" t="str">
        <f>IF(H36="","",H36*(Inflation!$B$23/Inflation!$B$2))</f>
        <v/>
      </c>
      <c r="O36" s="43">
        <f>IF(I36="","",I36*(Inflation!$B$23/Inflation!$B$2))</f>
        <v>2941.9067244207072</v>
      </c>
      <c r="P36" s="43" t="str">
        <f>IF(J36="","",J36*(Inflation!$B$23/Inflation!$B$2))</f>
        <v/>
      </c>
    </row>
    <row r="37" spans="1:16" ht="15" x14ac:dyDescent="0.25">
      <c r="A37" s="42" t="str">
        <f>'Table A-1'!B77</f>
        <v>1800-ED</v>
      </c>
      <c r="B37" s="42" t="str">
        <f>'Table A-1'!C77</f>
        <v>1810-OESE</v>
      </c>
      <c r="C37" s="42" t="str">
        <f>'Table A-1'!A77</f>
        <v>1810-AB64</v>
      </c>
      <c r="D37" s="42" t="str">
        <f>'Table A-1'!D77</f>
        <v>Final Requirements; American Rescue Plan Act Elementary and Secondary School Emergency Relief Fund</v>
      </c>
      <c r="E37" s="43" t="str">
        <f>'Table A-1'!BG77</f>
        <v/>
      </c>
      <c r="F37" s="43">
        <f>'Table A-1'!BF77</f>
        <v>85526.360692188697</v>
      </c>
      <c r="G37" s="43" t="str">
        <f>'Table A-1'!BH77</f>
        <v/>
      </c>
      <c r="H37" s="43" t="str">
        <f>'Table A-1'!BK77</f>
        <v/>
      </c>
      <c r="I37" s="43">
        <f>'Table A-1'!BJ77</f>
        <v>85526.360692188697</v>
      </c>
      <c r="J37" s="43" t="str">
        <f>'Table A-1'!BL77</f>
        <v/>
      </c>
      <c r="K37" s="43" t="str">
        <f>IF(E37="","",E37*(Inflation!$B$23/Inflation!$B$2))</f>
        <v/>
      </c>
      <c r="L37" s="43">
        <f>IF(F37="","",F37*(Inflation!$B$23/Inflation!$B$2))</f>
        <v>136348.20537158119</v>
      </c>
      <c r="M37" s="43" t="str">
        <f>IF(G37="","",G37*(Inflation!$B$23/Inflation!$B$2))</f>
        <v/>
      </c>
      <c r="N37" s="43" t="str">
        <f>IF(H37="","",H37*(Inflation!$B$23/Inflation!$B$2))</f>
        <v/>
      </c>
      <c r="O37" s="43">
        <f>IF(I37="","",I37*(Inflation!$B$23/Inflation!$B$2))</f>
        <v>136348.20537158119</v>
      </c>
      <c r="P37" s="43" t="str">
        <f>IF(J37="","",J37*(Inflation!$B$23/Inflation!$B$2))</f>
        <v/>
      </c>
    </row>
    <row r="38" spans="1:16" ht="15" x14ac:dyDescent="0.25">
      <c r="A38" s="42" t="str">
        <f>'Table A-1'!B78</f>
        <v>1800-ED</v>
      </c>
      <c r="B38" s="42" t="str">
        <f>'Table A-1'!C78</f>
        <v>1840-OPE</v>
      </c>
      <c r="C38" s="42" t="str">
        <f>'Table A-1'!A78</f>
        <v>1840-AD46</v>
      </c>
      <c r="D38" s="42" t="str">
        <f>'Table A-1'!D78</f>
        <v>Federal-State Relationship Agreements, Pell Grant, ACG, National Smart Grant and LEAP</v>
      </c>
      <c r="E38" s="43">
        <f>'Table A-1'!BG78</f>
        <v>711.87088696878868</v>
      </c>
      <c r="F38" s="43">
        <f>'Table A-1'!BF78</f>
        <v>837.5256503540636</v>
      </c>
      <c r="G38" s="43">
        <f>'Table A-1'!BH78</f>
        <v>963.10636850458025</v>
      </c>
      <c r="H38" s="43">
        <f>'Table A-1'!BK78</f>
        <v>725.49521016436347</v>
      </c>
      <c r="I38" s="43">
        <f>'Table A-1'!BJ78</f>
        <v>853.51942106191257</v>
      </c>
      <c r="J38" s="43">
        <f>'Table A-1'!BL78</f>
        <v>981.54363195946144</v>
      </c>
      <c r="K38" s="43">
        <f>IF(E38="","",E38*(Inflation!$B$23/Inflation!$B$2))</f>
        <v>1134.8818903191677</v>
      </c>
      <c r="L38" s="43">
        <f>IF(F38="","",F38*(Inflation!$B$23/Inflation!$B$2))</f>
        <v>1335.2037717287399</v>
      </c>
      <c r="M38" s="43">
        <f>IF(G38="","",G38*(Inflation!$B$23/Inflation!$B$2))</f>
        <v>1535.4076084232802</v>
      </c>
      <c r="N38" s="43">
        <f>IF(H38="","",H38*(Inflation!$B$23/Inflation!$B$2))</f>
        <v>1156.6021178850847</v>
      </c>
      <c r="O38" s="43">
        <f>IF(I38="","",I38*(Inflation!$B$23/Inflation!$B$2))</f>
        <v>1360.7014301756863</v>
      </c>
      <c r="P38" s="43">
        <f>IF(J38="","",J38*(Inflation!$B$23/Inflation!$B$2))</f>
        <v>1564.8007424662874</v>
      </c>
    </row>
    <row r="39" spans="1:16" ht="15" x14ac:dyDescent="0.25">
      <c r="A39" s="42" t="str">
        <f>'Table A-1'!B79</f>
        <v>1800-ED</v>
      </c>
      <c r="B39" s="42" t="str">
        <f>'Table A-1'!C79</f>
        <v>1840-OPE</v>
      </c>
      <c r="C39" s="42" t="str">
        <f>'Table A-1'!A79</f>
        <v>1840-AD48</v>
      </c>
      <c r="D39" s="42" t="str">
        <f>'Table A-1'!D79</f>
        <v>Total and Permanent Disability Discharge of Loans Under Title IV of the Higher Education Act</v>
      </c>
      <c r="E39" s="43" t="str">
        <f>'Table A-1'!BG79</f>
        <v/>
      </c>
      <c r="F39" s="43">
        <f>'Table A-1'!BF79</f>
        <v>1197.4766413219609</v>
      </c>
      <c r="G39" s="43" t="str">
        <f>'Table A-1'!BH79</f>
        <v/>
      </c>
      <c r="H39" s="43" t="str">
        <f>'Table A-1'!BK79</f>
        <v/>
      </c>
      <c r="I39" s="43">
        <f>'Table A-1'!BJ79</f>
        <v>950.84958599690162</v>
      </c>
      <c r="J39" s="43" t="str">
        <f>'Table A-1'!BL79</f>
        <v/>
      </c>
      <c r="K39" s="43" t="str">
        <f>IF(E39="","",E39*(Inflation!$B$23/Inflation!$B$2))</f>
        <v/>
      </c>
      <c r="L39" s="43">
        <f>IF(F39="","",F39*(Inflation!$B$23/Inflation!$B$2))</f>
        <v>1909.0464003988673</v>
      </c>
      <c r="M39" s="43" t="str">
        <f>IF(G39="","",G39*(Inflation!$B$23/Inflation!$B$2))</f>
        <v/>
      </c>
      <c r="N39" s="43" t="str">
        <f>IF(H39="","",H39*(Inflation!$B$23/Inflation!$B$2))</f>
        <v/>
      </c>
      <c r="O39" s="43">
        <f>IF(I39="","",I39*(Inflation!$B$23/Inflation!$B$2))</f>
        <v>1515.8675474990648</v>
      </c>
      <c r="P39" s="43" t="str">
        <f>IF(J39="","",J39*(Inflation!$B$23/Inflation!$B$2))</f>
        <v/>
      </c>
    </row>
    <row r="40" spans="1:16" ht="15" x14ac:dyDescent="0.25">
      <c r="A40" s="42" t="str">
        <f>'Table A-1'!B80</f>
        <v>1800-ED</v>
      </c>
      <c r="B40" s="42" t="str">
        <f>'Table A-1'!C80</f>
        <v>1840-OPE</v>
      </c>
      <c r="C40" s="42" t="str">
        <f>'Table A-1'!A80</f>
        <v>1840-AD60</v>
      </c>
      <c r="D40" s="42" t="str">
        <f>'Table A-1'!D80</f>
        <v>Subsidized Usage Limit</v>
      </c>
      <c r="E40" s="43">
        <f>'Table A-1'!BG80</f>
        <v>107.98163186388243</v>
      </c>
      <c r="F40" s="43">
        <f>'Table A-1'!BF80</f>
        <v>127.61465583913379</v>
      </c>
      <c r="G40" s="43">
        <f>'Table A-1'!BH80</f>
        <v>146.54650038669757</v>
      </c>
      <c r="H40" s="43">
        <f>'Table A-1'!BK80</f>
        <v>107.98163186388243</v>
      </c>
      <c r="I40" s="43">
        <f>'Table A-1'!BJ80</f>
        <v>126.91347641144624</v>
      </c>
      <c r="J40" s="43">
        <f>'Table A-1'!BL80</f>
        <v>146.54650038669757</v>
      </c>
      <c r="K40" s="43">
        <f>IF(E40="","",E40*(Inflation!$B$23/Inflation!$B$2))</f>
        <v>172.14694508894041</v>
      </c>
      <c r="L40" s="43">
        <f>IF(F40="","",F40*(Inflation!$B$23/Inflation!$B$2))</f>
        <v>203.44638965056595</v>
      </c>
      <c r="M40" s="43">
        <f>IF(G40="","",G40*(Inflation!$B$23/Inflation!$B$2))</f>
        <v>233.6279969064191</v>
      </c>
      <c r="N40" s="43">
        <f>IF(H40="","",H40*(Inflation!$B$23/Inflation!$B$2))</f>
        <v>172.14694508894041</v>
      </c>
      <c r="O40" s="43">
        <f>IF(I40="","",I40*(Inflation!$B$23/Inflation!$B$2))</f>
        <v>202.32855234479359</v>
      </c>
      <c r="P40" s="43">
        <f>IF(J40="","",J40*(Inflation!$B$23/Inflation!$B$2))</f>
        <v>233.6279969064191</v>
      </c>
    </row>
    <row r="41" spans="1:16" ht="15" x14ac:dyDescent="0.25">
      <c r="A41" s="42" t="str">
        <f>'Table A-1'!B81</f>
        <v>1800-ED</v>
      </c>
      <c r="B41" s="42" t="str">
        <f>'Table A-1'!C81</f>
        <v>1840-OPE</v>
      </c>
      <c r="C41" s="42" t="str">
        <f>'Table A-1'!A81</f>
        <v>1840-AD62</v>
      </c>
      <c r="D41" s="42" t="str">
        <f>'Table A-1'!D81</f>
        <v>Student Eligibility for Emergency Relief Funds</v>
      </c>
      <c r="E41" s="43" t="str">
        <f>'Table A-1'!BG81</f>
        <v/>
      </c>
      <c r="F41" s="43">
        <f>'Table A-1'!BF81</f>
        <v>53429.872389791177</v>
      </c>
      <c r="G41" s="43" t="str">
        <f>'Table A-1'!BH81</f>
        <v/>
      </c>
      <c r="H41" s="43" t="str">
        <f>'Table A-1'!BK81</f>
        <v/>
      </c>
      <c r="I41" s="43">
        <f>'Table A-1'!BJ81</f>
        <v>53429.872389791177</v>
      </c>
      <c r="J41" s="43" t="str">
        <f>'Table A-1'!BL81</f>
        <v/>
      </c>
      <c r="K41" s="43" t="str">
        <f>IF(E41="","",E41*(Inflation!$B$23/Inflation!$B$2))</f>
        <v/>
      </c>
      <c r="L41" s="43">
        <f>IF(F41="","",F41*(Inflation!$B$23/Inflation!$B$2))</f>
        <v>85179.202699852336</v>
      </c>
      <c r="M41" s="43" t="str">
        <f>IF(G41="","",G41*(Inflation!$B$23/Inflation!$B$2))</f>
        <v/>
      </c>
      <c r="N41" s="43" t="str">
        <f>IF(H41="","",H41*(Inflation!$B$23/Inflation!$B$2))</f>
        <v/>
      </c>
      <c r="O41" s="43">
        <f>IF(I41="","",I41*(Inflation!$B$23/Inflation!$B$2))</f>
        <v>85179.202699852336</v>
      </c>
      <c r="P41" s="43" t="str">
        <f>IF(J41="","",J41*(Inflation!$B$23/Inflation!$B$2))</f>
        <v/>
      </c>
    </row>
    <row r="42" spans="1:16" ht="15" x14ac:dyDescent="0.25">
      <c r="A42" s="42" t="str">
        <f>'Table A-1'!B89</f>
        <v>2900-VA</v>
      </c>
      <c r="B42" s="42" t="str">
        <f>'Table A-1'!C89</f>
        <v>2900-VA</v>
      </c>
      <c r="C42" s="42" t="str">
        <f>'Table A-1'!A89</f>
        <v>2900-AP88</v>
      </c>
      <c r="D42" s="42" t="str">
        <f>'Table A-1'!D89</f>
        <v xml:space="preserve">Schedule for Rating Disabilities; Musculoskeletal System and Muscle Injuries  </v>
      </c>
      <c r="E42" s="43" t="str">
        <f>'Table A-1'!BG89</f>
        <v/>
      </c>
      <c r="F42" s="43">
        <f>'Table A-1'!BF89</f>
        <v>-173.77387635308469</v>
      </c>
      <c r="G42" s="43" t="str">
        <f>'Table A-1'!BH89</f>
        <v/>
      </c>
      <c r="H42" s="43" t="str">
        <f>'Table A-1'!BK89</f>
        <v/>
      </c>
      <c r="I42" s="43">
        <f>'Table A-1'!BJ89</f>
        <v>-184.22864013625471</v>
      </c>
      <c r="J42" s="43" t="str">
        <f>'Table A-1'!BL89</f>
        <v/>
      </c>
      <c r="K42" s="43" t="str">
        <f>IF(E42="","",E42*(Inflation!$B$23/Inflation!$B$2))</f>
        <v/>
      </c>
      <c r="L42" s="43">
        <f>IF(F42="","",F42*(Inflation!$B$23/Inflation!$B$2))</f>
        <v>-277.03454220951261</v>
      </c>
      <c r="M42" s="43" t="str">
        <f>IF(G42="","",G42*(Inflation!$B$23/Inflation!$B$2))</f>
        <v/>
      </c>
      <c r="N42" s="43" t="str">
        <f>IF(H42="","",H42*(Inflation!$B$23/Inflation!$B$2))</f>
        <v/>
      </c>
      <c r="O42" s="43">
        <f>IF(I42="","",I42*(Inflation!$B$23/Inflation!$B$2))</f>
        <v>-293.70178103368522</v>
      </c>
      <c r="P42" s="43" t="str">
        <f>IF(J42="","",J42*(Inflation!$B$23/Inflation!$B$2))</f>
        <v/>
      </c>
    </row>
    <row r="43" spans="1:16" ht="15" x14ac:dyDescent="0.25">
      <c r="A43" s="42" t="str">
        <f>'Table A-1'!B90</f>
        <v>2900-VA</v>
      </c>
      <c r="B43" s="42" t="str">
        <f>'Table A-1'!C90</f>
        <v>2900-VA</v>
      </c>
      <c r="C43" s="42" t="str">
        <f>'Table A-1'!A90</f>
        <v>2900-AR05</v>
      </c>
      <c r="D43" s="42" t="str">
        <f>'Table A-1'!D90</f>
        <v>Loan Guaranty: COVID-19 Veterans Assistance Partial Claim Payment Program</v>
      </c>
      <c r="E43" s="43">
        <f>'Table A-1'!BG90</f>
        <v>-14.762824340804913</v>
      </c>
      <c r="F43" s="43">
        <f>'Table A-1'!BF90</f>
        <v>-12.078674460658565</v>
      </c>
      <c r="G43" s="43">
        <f>'Table A-1'!BH90</f>
        <v>-10.065562050548804</v>
      </c>
      <c r="H43" s="43">
        <f>'Table A-1'!BK90</f>
        <v>-21.473199041170783</v>
      </c>
      <c r="I43" s="43">
        <f>'Table A-1'!BJ90</f>
        <v>-18.118011690987849</v>
      </c>
      <c r="J43" s="43">
        <f>'Table A-1'!BL90</f>
        <v>-14.762824340804913</v>
      </c>
      <c r="K43" s="43">
        <f>IF(E43="","",E43*(Inflation!$B$23/Inflation!$B$2))</f>
        <v>-23.535253795365659</v>
      </c>
      <c r="L43" s="43">
        <f>IF(F43="","",F43*(Inflation!$B$23/Inflation!$B$2))</f>
        <v>-19.256116741662812</v>
      </c>
      <c r="M43" s="43">
        <f>IF(G43="","",G43*(Inflation!$B$23/Inflation!$B$2))</f>
        <v>-16.046763951385675</v>
      </c>
      <c r="N43" s="43">
        <f>IF(H43="","",H43*(Inflation!$B$23/Inflation!$B$2))</f>
        <v>-34.233096429622776</v>
      </c>
      <c r="O43" s="43">
        <f>IF(I43="","",I43*(Inflation!$B$23/Inflation!$B$2))</f>
        <v>-28.884175112494219</v>
      </c>
      <c r="P43" s="43">
        <f>IF(J43="","",J43*(Inflation!$B$23/Inflation!$B$2))</f>
        <v>-23.535253795365659</v>
      </c>
    </row>
    <row r="44" spans="1:16" ht="15" x14ac:dyDescent="0.25">
      <c r="A44" s="42" t="str">
        <f>'Table A-1'!B91</f>
        <v>2900-VA</v>
      </c>
      <c r="B44" s="42" t="str">
        <f>'Table A-1'!C91</f>
        <v>2900-VA</v>
      </c>
      <c r="C44" s="42" t="str">
        <f>'Table A-1'!A91</f>
        <v>2900-AR25</v>
      </c>
      <c r="D44" s="42" t="str">
        <f>'Table A-1'!D91</f>
        <v>Presumptive Service Connection for Respiratory Conditions Due to Exposure to Particulate Matter</v>
      </c>
      <c r="E44" s="43" t="str">
        <f>'Table A-1'!BG91</f>
        <v/>
      </c>
      <c r="F44" s="43">
        <f>'Table A-1'!BF91</f>
        <v>585.82242171664075</v>
      </c>
      <c r="G44" s="43" t="str">
        <f>'Table A-1'!BH91</f>
        <v/>
      </c>
      <c r="H44" s="43" t="str">
        <f>'Table A-1'!BK91</f>
        <v/>
      </c>
      <c r="I44" s="43">
        <f>'Table A-1'!BJ91</f>
        <v>619.30719147146647</v>
      </c>
      <c r="J44" s="43" t="str">
        <f>'Table A-1'!BL91</f>
        <v/>
      </c>
      <c r="K44" s="43" t="str">
        <f>IF(E44="","",E44*(Inflation!$B$23/Inflation!$B$2))</f>
        <v/>
      </c>
      <c r="L44" s="43">
        <f>IF(F44="","",F44*(Inflation!$B$23/Inflation!$B$2))</f>
        <v>933.93235981328053</v>
      </c>
      <c r="M44" s="43" t="str">
        <f>IF(G44="","",G44*(Inflation!$B$23/Inflation!$B$2))</f>
        <v/>
      </c>
      <c r="N44" s="43" t="str">
        <f>IF(H44="","",H44*(Inflation!$B$23/Inflation!$B$2))</f>
        <v/>
      </c>
      <c r="O44" s="43">
        <f>IF(I44="","",I44*(Inflation!$B$23/Inflation!$B$2))</f>
        <v>987.31459455822358</v>
      </c>
      <c r="P44" s="43" t="str">
        <f>IF(J44="","",J44*(Inflation!$B$23/Inflation!$B$2))</f>
        <v/>
      </c>
    </row>
  </sheetData>
  <mergeCells count="3">
    <mergeCell ref="E3:P3"/>
    <mergeCell ref="E4:J4"/>
    <mergeCell ref="K4:P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
  <sheetViews>
    <sheetView workbookViewId="0">
      <selection activeCell="A6" sqref="A6:XFD6"/>
    </sheetView>
  </sheetViews>
  <sheetFormatPr defaultRowHeight="12.75" x14ac:dyDescent="0.2"/>
  <cols>
    <col min="1" max="1" width="9.85546875" customWidth="1"/>
    <col min="2" max="2" width="10.5703125" bestFit="1" customWidth="1"/>
    <col min="3" max="3" width="10.42578125" bestFit="1" customWidth="1"/>
    <col min="4" max="4" width="111.42578125" customWidth="1"/>
    <col min="5" max="5" width="12" customWidth="1"/>
    <col min="6" max="6" width="10.140625" customWidth="1"/>
    <col min="7" max="8" width="12" customWidth="1"/>
    <col min="9" max="9" width="9.85546875" customWidth="1"/>
    <col min="10" max="10" width="12.140625" customWidth="1"/>
    <col min="11" max="11" width="11" customWidth="1"/>
    <col min="12" max="12" width="10.42578125" customWidth="1"/>
    <col min="13" max="13" width="11.42578125" customWidth="1"/>
    <col min="14" max="14" width="11.5703125" customWidth="1"/>
    <col min="15" max="15" width="9.5703125" customWidth="1"/>
    <col min="16" max="16" width="11.42578125" customWidth="1"/>
  </cols>
  <sheetData>
    <row r="1" spans="1:16" ht="15" x14ac:dyDescent="0.25">
      <c r="A1" s="5" t="s">
        <v>654</v>
      </c>
    </row>
    <row r="3" spans="1:16" ht="15" x14ac:dyDescent="0.25">
      <c r="A3" s="6"/>
      <c r="B3" s="6"/>
      <c r="C3" s="6"/>
      <c r="D3" s="6"/>
      <c r="E3" s="87" t="s">
        <v>89</v>
      </c>
      <c r="F3" s="87"/>
      <c r="G3" s="87"/>
      <c r="H3" s="87"/>
      <c r="I3" s="87"/>
      <c r="J3" s="87"/>
      <c r="K3" s="87"/>
      <c r="L3" s="87"/>
      <c r="M3" s="87"/>
      <c r="N3" s="87"/>
      <c r="O3" s="87"/>
      <c r="P3" s="87"/>
    </row>
    <row r="4" spans="1:16" ht="15" x14ac:dyDescent="0.25">
      <c r="A4" s="6"/>
      <c r="B4" s="6"/>
      <c r="C4" s="6"/>
      <c r="D4" s="6"/>
      <c r="E4" s="94" t="s">
        <v>61</v>
      </c>
      <c r="F4" s="94"/>
      <c r="G4" s="94"/>
      <c r="H4" s="94"/>
      <c r="I4" s="94"/>
      <c r="J4" s="94"/>
      <c r="K4" s="95" t="s">
        <v>183</v>
      </c>
      <c r="L4" s="95"/>
      <c r="M4" s="95"/>
      <c r="N4" s="95"/>
      <c r="O4" s="95"/>
      <c r="P4" s="95"/>
    </row>
    <row r="5" spans="1:16" ht="45" x14ac:dyDescent="0.25">
      <c r="A5" s="9" t="str">
        <f>'[1]Table A-1'!A3</f>
        <v>Agency</v>
      </c>
      <c r="B5" s="9" t="str">
        <f>'[1]Table A-1'!B3</f>
        <v>Subagency</v>
      </c>
      <c r="C5" s="9" t="str">
        <f>'[1]Table A-1'!C3</f>
        <v>RIN</v>
      </c>
      <c r="D5" s="9" t="str">
        <f>'[1]Table A-1'!D3</f>
        <v>Title</v>
      </c>
      <c r="E5" s="11" t="s">
        <v>66</v>
      </c>
      <c r="F5" s="11" t="s">
        <v>67</v>
      </c>
      <c r="G5" s="11" t="s">
        <v>68</v>
      </c>
      <c r="H5" s="11" t="s">
        <v>69</v>
      </c>
      <c r="I5" s="11" t="s">
        <v>70</v>
      </c>
      <c r="J5" s="11" t="s">
        <v>71</v>
      </c>
      <c r="K5" s="11" t="s">
        <v>66</v>
      </c>
      <c r="L5" s="11" t="s">
        <v>67</v>
      </c>
      <c r="M5" s="11" t="s">
        <v>68</v>
      </c>
      <c r="N5" s="11" t="s">
        <v>69</v>
      </c>
      <c r="O5" s="11" t="s">
        <v>70</v>
      </c>
      <c r="P5" s="11" t="s">
        <v>71</v>
      </c>
    </row>
    <row r="6" spans="1:16" ht="15" x14ac:dyDescent="0.25">
      <c r="A6" s="42" t="str">
        <f>'Table A-1'!B20</f>
        <v>0900-HHS</v>
      </c>
      <c r="B6" s="42" t="str">
        <f>'Table A-1'!C20</f>
        <v>0938-CMS</v>
      </c>
      <c r="C6" s="42" t="str">
        <f>'Table A-1'!A20</f>
        <v>0938-AT82</v>
      </c>
      <c r="D6" s="42" t="str">
        <f>'Table A-1'!D20</f>
        <v>Establishing Minimum Standards in Medicaid State Drug Utilization Review (DUR) and Supporting Value Based Payments (VBP) for Drugs Covered in Medicaid (CMS-2482)</v>
      </c>
      <c r="E6" s="43">
        <f>'Table A-1'!BO20</f>
        <v>-12.078674460658565</v>
      </c>
      <c r="F6" s="43" t="str">
        <f>'Table A-1'!BN20</f>
        <v/>
      </c>
      <c r="G6" s="43">
        <f>'Table A-1'!BP20</f>
        <v>0</v>
      </c>
      <c r="H6" s="43">
        <f>'Table A-1'!BS20</f>
        <v>-12.078674460658565</v>
      </c>
      <c r="I6" s="43" t="str">
        <f>'Table A-1'!BR20</f>
        <v/>
      </c>
      <c r="J6" s="43">
        <f>'Table A-1'!BT20</f>
        <v>0</v>
      </c>
      <c r="K6" s="43">
        <f>IF(E6="","",E6*(Inflation!$B$23/Inflation!$B$2))</f>
        <v>-19.256116741662812</v>
      </c>
      <c r="L6" s="43" t="str">
        <f>IF(F6="","",F6*(Inflation!$B$23/Inflation!$B$2))</f>
        <v/>
      </c>
      <c r="M6" s="43">
        <f>IF(G6="","",G6*(Inflation!$B$23/Inflation!$B$2))</f>
        <v>0</v>
      </c>
      <c r="N6" s="43">
        <f>IF(H6="","",H6*(Inflation!$B$23/Inflation!$B$2))</f>
        <v>-19.256116741662812</v>
      </c>
      <c r="O6" s="43" t="str">
        <f>IF(I6="","",I6*(Inflation!$B$23/Inflation!$B$2))</f>
        <v/>
      </c>
      <c r="P6" s="43">
        <f>IF(J6="","",J6*(Inflation!$B$23/Inflation!$B$2))</f>
        <v>0</v>
      </c>
    </row>
    <row r="7" spans="1:16" ht="15" x14ac:dyDescent="0.25">
      <c r="A7" s="42" t="str">
        <f>'Table A-1'!B26</f>
        <v>0900-HHS</v>
      </c>
      <c r="B7" s="42" t="str">
        <f>'Table A-1'!C26</f>
        <v>0938-CMS</v>
      </c>
      <c r="C7" s="42" t="str">
        <f>'Table A-1'!A26</f>
        <v>0938-AU04</v>
      </c>
      <c r="D7" s="42" t="str">
        <f>'Table A-1'!D26</f>
        <v>Transparency in Coverage (CMS-9915)</v>
      </c>
      <c r="E7" s="43" t="str">
        <f>'Table A-1'!BO26</f>
        <v/>
      </c>
      <c r="F7" s="43">
        <f>'Table A-1'!BN26</f>
        <v>192.12316318638821</v>
      </c>
      <c r="G7" s="43" t="str">
        <f>'Table A-1'!BP26</f>
        <v/>
      </c>
      <c r="H7" s="43" t="str">
        <f>'Table A-1'!BS26</f>
        <v/>
      </c>
      <c r="I7" s="43">
        <f>'Table A-1'!BR26</f>
        <v>192.12316318638821</v>
      </c>
      <c r="J7" s="43" t="str">
        <f>'Table A-1'!BT26</f>
        <v/>
      </c>
      <c r="K7" s="43" t="str">
        <f>IF(E7="","",E7*(Inflation!$B$23/Inflation!$B$2))</f>
        <v/>
      </c>
      <c r="L7" s="43">
        <f>IF(F7="","",F7*(Inflation!$B$23/Inflation!$B$2))</f>
        <v>306.28742178162122</v>
      </c>
      <c r="M7" s="43" t="str">
        <f>IF(G7="","",G7*(Inflation!$B$23/Inflation!$B$2))</f>
        <v/>
      </c>
      <c r="N7" s="43" t="str">
        <f>IF(H7="","",H7*(Inflation!$B$23/Inflation!$B$2))</f>
        <v/>
      </c>
      <c r="O7" s="43">
        <f>IF(I7="","",I7*(Inflation!$B$23/Inflation!$B$2))</f>
        <v>306.28742178162122</v>
      </c>
      <c r="P7" s="43" t="str">
        <f>IF(J7="","",J7*(Inflation!$B$23/Inflation!$B$2))</f>
        <v/>
      </c>
    </row>
    <row r="8" spans="1:16" ht="15" x14ac:dyDescent="0.25">
      <c r="A8" s="42" t="str">
        <f>'Table A-1'!B31</f>
        <v>0900-HHS</v>
      </c>
      <c r="B8" s="42" t="str">
        <f>'Table A-1'!C31</f>
        <v>0938-CMS</v>
      </c>
      <c r="C8" s="42" t="str">
        <f>'Table A-1'!A31</f>
        <v>0938-AU18</v>
      </c>
      <c r="D8" s="42" t="str">
        <f>'Table A-1'!D31</f>
        <v>HHS Notice of Benefit and Payment Parameters for 2022 (CMS-9914)</v>
      </c>
      <c r="E8" s="43" t="str">
        <f>'Table A-1'!BO31</f>
        <v/>
      </c>
      <c r="F8" s="43">
        <f>'Table A-1'!BN31</f>
        <v>16.127126836813609</v>
      </c>
      <c r="G8" s="43" t="str">
        <f>'Table A-1'!BP31</f>
        <v/>
      </c>
      <c r="H8" s="43" t="str">
        <f>'Table A-1'!BS31</f>
        <v/>
      </c>
      <c r="I8" s="43">
        <f>'Table A-1'!BR31</f>
        <v>16.127126836813609</v>
      </c>
      <c r="J8" s="43" t="str">
        <f>'Table A-1'!BT31</f>
        <v/>
      </c>
      <c r="K8" s="43"/>
      <c r="L8" s="43"/>
      <c r="M8" s="43"/>
      <c r="N8" s="43"/>
      <c r="O8" s="43"/>
      <c r="P8" s="43"/>
    </row>
    <row r="9" spans="1:16" ht="15" x14ac:dyDescent="0.25">
      <c r="A9" s="42" t="str">
        <f>'Table A-1'!B50</f>
        <v>1200-DOL</v>
      </c>
      <c r="B9" s="42" t="str">
        <f>'Table A-1'!C50</f>
        <v>1205-ETA</v>
      </c>
      <c r="C9" s="42" t="str">
        <f>'Table A-1'!A50</f>
        <v>1205-AB89</v>
      </c>
      <c r="D9" s="42" t="str">
        <f>'Table A-1'!D50</f>
        <v>Adverse Effect Wage Rate Methodology for the Temporary Employment of H-2A Nonimmigrants in Non-Range Occupations in the United States</v>
      </c>
      <c r="E9" s="43">
        <f>'Table A-1'!BO50</f>
        <v>119.67730471771074</v>
      </c>
      <c r="F9" s="43">
        <f>'Table A-1'!BN50</f>
        <v>119.67730471771074</v>
      </c>
      <c r="G9" s="43">
        <f>'Table A-1'!BP50</f>
        <v>119.67730471771074</v>
      </c>
      <c r="H9" s="43">
        <f>'Table A-1'!BS50</f>
        <v>118.56944122196441</v>
      </c>
      <c r="I9" s="43">
        <f>'Table A-1'!BR50</f>
        <v>118.56944122196441</v>
      </c>
      <c r="J9" s="43">
        <f>'Table A-1'!BT50</f>
        <v>118.56944122196441</v>
      </c>
      <c r="K9" s="43">
        <f>IF(E9="","",E9*(Inflation!$B$23/Inflation!$B$2))</f>
        <v>190.79247134922304</v>
      </c>
      <c r="L9" s="43">
        <f>IF(F9="","",F9*(Inflation!$B$23/Inflation!$B$2))</f>
        <v>190.79247134922304</v>
      </c>
      <c r="M9" s="43">
        <f>IF(G9="","",G9*(Inflation!$B$23/Inflation!$B$2))</f>
        <v>190.79247134922304</v>
      </c>
      <c r="N9" s="43">
        <f>IF(H9="","",H9*(Inflation!$B$23/Inflation!$B$2))</f>
        <v>189.02628840610274</v>
      </c>
      <c r="O9" s="43">
        <f>IF(I9="","",I9*(Inflation!$B$23/Inflation!$B$2))</f>
        <v>189.02628840610274</v>
      </c>
      <c r="P9" s="43">
        <f>IF(J9="","",J9*(Inflation!$B$23/Inflation!$B$2))</f>
        <v>189.02628840610274</v>
      </c>
    </row>
    <row r="10" spans="1:16" ht="15" x14ac:dyDescent="0.25">
      <c r="A10" s="42" t="str">
        <f>'Table A-1'!B51</f>
        <v>1200-DOL</v>
      </c>
      <c r="B10" s="42" t="str">
        <f>'Table A-1'!C51</f>
        <v>1205-ETA</v>
      </c>
      <c r="C10" s="42" t="str">
        <f>'Table A-1'!A51</f>
        <v>1205-AC00</v>
      </c>
      <c r="D10" s="42" t="str">
        <f>'Table A-1'!D51</f>
        <v>Strengthening Wage Protections for the Temporary and Permanent Employment of Certain Aliens in the United States</v>
      </c>
      <c r="E10" s="43">
        <f>'Table A-1'!BO51</f>
        <v>2850.5598301251803</v>
      </c>
      <c r="F10" s="43">
        <f>'Table A-1'!BN51</f>
        <v>2850.5598301251803</v>
      </c>
      <c r="G10" s="43">
        <f>'Table A-1'!BP51</f>
        <v>2850.5598301251803</v>
      </c>
      <c r="H10" s="43">
        <f>'Table A-1'!BS51</f>
        <v>2668.7149967057817</v>
      </c>
      <c r="I10" s="43">
        <f>'Table A-1'!BR51</f>
        <v>2668.7149967057817</v>
      </c>
      <c r="J10" s="43">
        <f>'Table A-1'!BT51</f>
        <v>2668.7149967057817</v>
      </c>
      <c r="K10" s="43">
        <f>IF(E10="","",E10*(Inflation!$B$23/Inflation!$B$2))</f>
        <v>4544.4318452963898</v>
      </c>
      <c r="L10" s="43">
        <f>IF(F10="","",F10*(Inflation!$B$23/Inflation!$B$2))</f>
        <v>4544.4318452963898</v>
      </c>
      <c r="M10" s="43">
        <f>IF(G10="","",G10*(Inflation!$B$23/Inflation!$B$2))</f>
        <v>4544.4318452963898</v>
      </c>
      <c r="N10" s="43">
        <f>IF(H10="","",H10*(Inflation!$B$23/Inflation!$B$2))</f>
        <v>4254.5303869370882</v>
      </c>
      <c r="O10" s="43">
        <f>IF(I10="","",I10*(Inflation!$B$23/Inflation!$B$2))</f>
        <v>4254.5303869370882</v>
      </c>
      <c r="P10" s="43">
        <f>IF(J10="","",J10*(Inflation!$B$23/Inflation!$B$2))</f>
        <v>4254.5303869370882</v>
      </c>
    </row>
    <row r="11" spans="1:16" ht="15" x14ac:dyDescent="0.25">
      <c r="A11" s="42" t="str">
        <f>'Table A-1'!B57</f>
        <v>1200-DOL</v>
      </c>
      <c r="B11" s="42" t="str">
        <f>'Table A-1'!C57</f>
        <v>1235-WHD</v>
      </c>
      <c r="C11" s="42" t="str">
        <f>'Table A-1'!A57</f>
        <v>1235-AA21</v>
      </c>
      <c r="D11" s="42" t="str">
        <f>'Table A-1'!D57</f>
        <v>Tip Regulations Under the Fair Labor Standards Act (FLSA)</v>
      </c>
      <c r="E11" s="43">
        <f>'Table A-1'!BO57</f>
        <v>0</v>
      </c>
      <c r="F11" s="43" t="str">
        <f>'Table A-1'!BN57</f>
        <v/>
      </c>
      <c r="G11" s="43">
        <f>'Table A-1'!BP57</f>
        <v>542.74653364269136</v>
      </c>
      <c r="H11" s="43">
        <f>'Table A-1'!BS57</f>
        <v>0</v>
      </c>
      <c r="I11" s="43" t="str">
        <f>'Table A-1'!BR57</f>
        <v/>
      </c>
      <c r="J11" s="43">
        <f>'Table A-1'!BT57</f>
        <v>542.74653364269136</v>
      </c>
      <c r="K11" s="43">
        <f>IF(E11="","",E11*(Inflation!$B$23/Inflation!$B$2))</f>
        <v>0</v>
      </c>
      <c r="L11" s="43" t="str">
        <f>IF(F11="","",F11*(Inflation!$B$23/Inflation!$B$2))</f>
        <v/>
      </c>
      <c r="M11" s="43">
        <f>IF(G11="","",G11*(Inflation!$B$23/Inflation!$B$2))</f>
        <v>865.25973085846852</v>
      </c>
      <c r="N11" s="43">
        <f>IF(H11="","",H11*(Inflation!$B$23/Inflation!$B$2))</f>
        <v>0</v>
      </c>
      <c r="O11" s="43" t="str">
        <f>IF(I11="","",I11*(Inflation!$B$23/Inflation!$B$2))</f>
        <v/>
      </c>
      <c r="P11" s="43">
        <f>IF(J11="","",J11*(Inflation!$B$23/Inflation!$B$2))</f>
        <v>865.25973085846852</v>
      </c>
    </row>
  </sheetData>
  <mergeCells count="3">
    <mergeCell ref="E3:P3"/>
    <mergeCell ref="E4:J4"/>
    <mergeCell ref="K4:P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4"/>
  <sheetViews>
    <sheetView workbookViewId="0">
      <selection activeCell="C1" sqref="C1:C1048576"/>
    </sheetView>
  </sheetViews>
  <sheetFormatPr defaultRowHeight="12.75" x14ac:dyDescent="0.2"/>
  <cols>
    <col min="1" max="1" width="37.42578125" customWidth="1"/>
    <col min="2" max="2" width="74.5703125" style="30" customWidth="1"/>
    <col min="3" max="3" width="15.7109375" style="18" customWidth="1"/>
    <col min="4" max="4" width="46.140625" style="25" customWidth="1"/>
  </cols>
  <sheetData>
    <row r="1" spans="1:4" ht="15" x14ac:dyDescent="0.25">
      <c r="A1" s="5" t="s">
        <v>655</v>
      </c>
      <c r="B1" s="28"/>
      <c r="C1" s="27"/>
      <c r="D1" s="24"/>
    </row>
    <row r="2" spans="1:4" ht="15" x14ac:dyDescent="0.25">
      <c r="A2" s="6"/>
      <c r="B2" s="28"/>
      <c r="C2" s="27"/>
      <c r="D2" s="24"/>
    </row>
    <row r="3" spans="1:4" s="26" customFormat="1" ht="45" x14ac:dyDescent="0.2">
      <c r="A3" s="20" t="s">
        <v>13</v>
      </c>
      <c r="B3" s="29" t="s">
        <v>128</v>
      </c>
      <c r="C3" s="29" t="s">
        <v>129</v>
      </c>
      <c r="D3" s="20" t="s">
        <v>136</v>
      </c>
    </row>
    <row r="4" spans="1:4" ht="15" x14ac:dyDescent="0.25">
      <c r="A4" s="86" t="s">
        <v>139</v>
      </c>
      <c r="B4" s="86" t="s">
        <v>580</v>
      </c>
      <c r="C4" s="22" t="s">
        <v>131</v>
      </c>
      <c r="D4" s="9" t="s">
        <v>581</v>
      </c>
    </row>
    <row r="5" spans="1:4" ht="30" x14ac:dyDescent="0.25">
      <c r="A5" s="86" t="s">
        <v>582</v>
      </c>
      <c r="B5" s="86" t="s">
        <v>583</v>
      </c>
      <c r="C5" s="22" t="s">
        <v>132</v>
      </c>
      <c r="D5" s="9" t="s">
        <v>584</v>
      </c>
    </row>
    <row r="6" spans="1:4" ht="15" x14ac:dyDescent="0.25">
      <c r="A6" s="86" t="s">
        <v>134</v>
      </c>
      <c r="B6" s="86" t="s">
        <v>585</v>
      </c>
      <c r="C6" s="22" t="s">
        <v>132</v>
      </c>
      <c r="D6" s="9" t="s">
        <v>586</v>
      </c>
    </row>
    <row r="7" spans="1:4" ht="15" x14ac:dyDescent="0.25">
      <c r="A7" s="86" t="s">
        <v>139</v>
      </c>
      <c r="B7" s="86" t="s">
        <v>587</v>
      </c>
      <c r="C7" s="22" t="s">
        <v>131</v>
      </c>
      <c r="D7" s="9" t="s">
        <v>588</v>
      </c>
    </row>
    <row r="8" spans="1:4" ht="15" x14ac:dyDescent="0.25">
      <c r="A8" s="86" t="s">
        <v>139</v>
      </c>
      <c r="B8" s="86" t="s">
        <v>589</v>
      </c>
      <c r="C8" s="22" t="s">
        <v>132</v>
      </c>
      <c r="D8" s="9" t="s">
        <v>590</v>
      </c>
    </row>
    <row r="9" spans="1:4" ht="15" x14ac:dyDescent="0.25">
      <c r="A9" s="86" t="s">
        <v>591</v>
      </c>
      <c r="B9" s="86" t="s">
        <v>592</v>
      </c>
      <c r="C9" s="22" t="s">
        <v>131</v>
      </c>
      <c r="D9" s="9" t="s">
        <v>593</v>
      </c>
    </row>
    <row r="10" spans="1:4" ht="30" x14ac:dyDescent="0.25">
      <c r="A10" s="86" t="s">
        <v>130</v>
      </c>
      <c r="B10" s="86" t="s">
        <v>594</v>
      </c>
      <c r="C10" s="22" t="s">
        <v>132</v>
      </c>
      <c r="D10" s="9" t="s">
        <v>595</v>
      </c>
    </row>
    <row r="11" spans="1:4" ht="30" x14ac:dyDescent="0.25">
      <c r="A11" s="86" t="s">
        <v>130</v>
      </c>
      <c r="B11" s="86" t="s">
        <v>596</v>
      </c>
      <c r="C11" s="22" t="s">
        <v>132</v>
      </c>
      <c r="D11" s="9" t="s">
        <v>597</v>
      </c>
    </row>
    <row r="12" spans="1:4" ht="15" x14ac:dyDescent="0.25">
      <c r="A12" s="86" t="s">
        <v>139</v>
      </c>
      <c r="B12" s="86" t="s">
        <v>598</v>
      </c>
      <c r="C12" s="22" t="s">
        <v>131</v>
      </c>
      <c r="D12" s="9" t="s">
        <v>599</v>
      </c>
    </row>
    <row r="13" spans="1:4" ht="15" x14ac:dyDescent="0.25">
      <c r="A13" s="86" t="s">
        <v>139</v>
      </c>
      <c r="B13" s="86" t="s">
        <v>600</v>
      </c>
      <c r="C13" s="22" t="s">
        <v>131</v>
      </c>
      <c r="D13" s="9" t="s">
        <v>601</v>
      </c>
    </row>
    <row r="14" spans="1:4" ht="15" x14ac:dyDescent="0.25">
      <c r="A14" s="86" t="s">
        <v>135</v>
      </c>
      <c r="B14" s="86" t="s">
        <v>602</v>
      </c>
      <c r="C14" s="22" t="s">
        <v>132</v>
      </c>
      <c r="D14" s="9" t="s">
        <v>603</v>
      </c>
    </row>
    <row r="15" spans="1:4" ht="15" x14ac:dyDescent="0.25">
      <c r="A15" s="86" t="s">
        <v>139</v>
      </c>
      <c r="B15" s="86" t="s">
        <v>604</v>
      </c>
      <c r="C15" s="22" t="s">
        <v>131</v>
      </c>
      <c r="D15" s="9" t="s">
        <v>605</v>
      </c>
    </row>
    <row r="16" spans="1:4" ht="60" x14ac:dyDescent="0.25">
      <c r="A16" s="86" t="s">
        <v>133</v>
      </c>
      <c r="B16" s="86" t="s">
        <v>606</v>
      </c>
      <c r="C16" s="22" t="s">
        <v>131</v>
      </c>
      <c r="D16" s="9" t="s">
        <v>607</v>
      </c>
    </row>
    <row r="17" spans="1:4" ht="15" x14ac:dyDescent="0.25">
      <c r="A17" s="86" t="s">
        <v>135</v>
      </c>
      <c r="B17" s="86" t="s">
        <v>608</v>
      </c>
      <c r="C17" s="22" t="s">
        <v>132</v>
      </c>
      <c r="D17" s="9" t="s">
        <v>609</v>
      </c>
    </row>
    <row r="18" spans="1:4" ht="15" x14ac:dyDescent="0.25">
      <c r="A18" s="86" t="s">
        <v>135</v>
      </c>
      <c r="B18" s="86" t="s">
        <v>610</v>
      </c>
      <c r="C18" s="22" t="s">
        <v>131</v>
      </c>
      <c r="D18" s="9" t="s">
        <v>611</v>
      </c>
    </row>
    <row r="19" spans="1:4" ht="30" x14ac:dyDescent="0.25">
      <c r="A19" s="86" t="s">
        <v>138</v>
      </c>
      <c r="B19" s="86" t="s">
        <v>612</v>
      </c>
      <c r="C19" s="22" t="s">
        <v>131</v>
      </c>
      <c r="D19" s="9" t="s">
        <v>613</v>
      </c>
    </row>
    <row r="20" spans="1:4" ht="15" x14ac:dyDescent="0.25">
      <c r="A20" s="86" t="s">
        <v>135</v>
      </c>
      <c r="B20" s="86" t="s">
        <v>614</v>
      </c>
      <c r="C20" s="22" t="s">
        <v>132</v>
      </c>
      <c r="D20" s="9" t="s">
        <v>615</v>
      </c>
    </row>
    <row r="21" spans="1:4" ht="30" x14ac:dyDescent="0.25">
      <c r="A21" s="86" t="s">
        <v>135</v>
      </c>
      <c r="B21" s="86" t="s">
        <v>616</v>
      </c>
      <c r="C21" s="22" t="s">
        <v>132</v>
      </c>
      <c r="D21" s="9" t="s">
        <v>617</v>
      </c>
    </row>
    <row r="22" spans="1:4" ht="30" x14ac:dyDescent="0.25">
      <c r="A22" s="86" t="s">
        <v>139</v>
      </c>
      <c r="B22" s="86" t="s">
        <v>618</v>
      </c>
      <c r="C22" s="22" t="s">
        <v>132</v>
      </c>
      <c r="D22" s="9" t="s">
        <v>619</v>
      </c>
    </row>
    <row r="23" spans="1:4" ht="15" x14ac:dyDescent="0.25">
      <c r="A23" s="86" t="s">
        <v>135</v>
      </c>
      <c r="B23" s="86" t="s">
        <v>620</v>
      </c>
      <c r="C23" s="22" t="s">
        <v>132</v>
      </c>
      <c r="D23" s="9" t="s">
        <v>621</v>
      </c>
    </row>
    <row r="24" spans="1:4" ht="30" x14ac:dyDescent="0.25">
      <c r="A24" s="86" t="s">
        <v>130</v>
      </c>
      <c r="B24" s="86" t="s">
        <v>622</v>
      </c>
      <c r="C24" s="22" t="s">
        <v>132</v>
      </c>
      <c r="D24" s="9" t="s">
        <v>623</v>
      </c>
    </row>
    <row r="25" spans="1:4" ht="15" x14ac:dyDescent="0.25">
      <c r="A25" s="86" t="s">
        <v>591</v>
      </c>
      <c r="B25" s="86" t="s">
        <v>624</v>
      </c>
      <c r="C25" s="22" t="s">
        <v>131</v>
      </c>
      <c r="D25" s="9" t="s">
        <v>625</v>
      </c>
    </row>
    <row r="26" spans="1:4" ht="30" x14ac:dyDescent="0.25">
      <c r="A26" s="86" t="s">
        <v>135</v>
      </c>
      <c r="B26" s="86" t="s">
        <v>626</v>
      </c>
      <c r="C26" s="22" t="s">
        <v>132</v>
      </c>
      <c r="D26" s="9" t="s">
        <v>627</v>
      </c>
    </row>
    <row r="27" spans="1:4" ht="60" x14ac:dyDescent="0.25">
      <c r="A27" s="86" t="s">
        <v>628</v>
      </c>
      <c r="B27" s="86" t="s">
        <v>629</v>
      </c>
      <c r="C27" s="22" t="s">
        <v>131</v>
      </c>
      <c r="D27" s="9" t="s">
        <v>630</v>
      </c>
    </row>
    <row r="28" spans="1:4" ht="15" x14ac:dyDescent="0.25">
      <c r="A28" s="86" t="s">
        <v>631</v>
      </c>
      <c r="B28" s="86" t="s">
        <v>632</v>
      </c>
      <c r="C28" s="22" t="s">
        <v>132</v>
      </c>
      <c r="D28" s="9" t="s">
        <v>633</v>
      </c>
    </row>
    <row r="29" spans="1:4" ht="30" x14ac:dyDescent="0.25">
      <c r="A29" s="86" t="s">
        <v>130</v>
      </c>
      <c r="B29" s="86" t="s">
        <v>634</v>
      </c>
      <c r="C29" s="22" t="s">
        <v>132</v>
      </c>
      <c r="D29" s="9" t="s">
        <v>635</v>
      </c>
    </row>
    <row r="30" spans="1:4" ht="15" x14ac:dyDescent="0.25">
      <c r="A30" s="86" t="s">
        <v>135</v>
      </c>
      <c r="B30" s="86" t="s">
        <v>636</v>
      </c>
      <c r="C30" s="22" t="s">
        <v>132</v>
      </c>
      <c r="D30" s="9" t="s">
        <v>637</v>
      </c>
    </row>
    <row r="31" spans="1:4" ht="30" x14ac:dyDescent="0.25">
      <c r="A31" s="86" t="s">
        <v>135</v>
      </c>
      <c r="B31" s="86" t="s">
        <v>137</v>
      </c>
      <c r="C31" s="22" t="s">
        <v>132</v>
      </c>
      <c r="D31" s="9" t="s">
        <v>638</v>
      </c>
    </row>
    <row r="32" spans="1:4" ht="60" x14ac:dyDescent="0.25">
      <c r="A32" s="86" t="s">
        <v>639</v>
      </c>
      <c r="B32" s="86" t="s">
        <v>640</v>
      </c>
      <c r="C32" s="22" t="s">
        <v>131</v>
      </c>
      <c r="D32" s="9" t="s">
        <v>641</v>
      </c>
    </row>
    <row r="33" spans="1:4" ht="15" x14ac:dyDescent="0.25">
      <c r="A33" s="86" t="s">
        <v>135</v>
      </c>
      <c r="B33" s="86" t="s">
        <v>642</v>
      </c>
      <c r="C33" s="22" t="s">
        <v>132</v>
      </c>
      <c r="D33" s="9" t="s">
        <v>643</v>
      </c>
    </row>
    <row r="34" spans="1:4" ht="30" x14ac:dyDescent="0.25">
      <c r="A34" s="86" t="s">
        <v>130</v>
      </c>
      <c r="B34" s="86" t="s">
        <v>644</v>
      </c>
      <c r="C34" s="22" t="s">
        <v>132</v>
      </c>
      <c r="D34" s="9" t="s">
        <v>645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4F59BD02E8D4A8D4D2E053D0B8601" ma:contentTypeVersion="2" ma:contentTypeDescription="Create a new document." ma:contentTypeScope="" ma:versionID="f9073d35644979901d87d3f7a028acc8">
  <xsd:schema xmlns:xsd="http://www.w3.org/2001/XMLSchema" xmlns:xs="http://www.w3.org/2001/XMLSchema" xmlns:p="http://schemas.microsoft.com/office/2006/metadata/properties" xmlns:ns2="2dc5fc59-671e-4992-9137-367d33e7a620" targetNamespace="http://schemas.microsoft.com/office/2006/metadata/properties" ma:root="true" ma:fieldsID="326b558bee1f799ee9c71add787cd2ad" ns2:_="">
    <xsd:import namespace="2dc5fc59-671e-4992-9137-367d33e7a62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5fc59-671e-4992-9137-367d33e7a6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367B25-CCEF-4624-94BF-8A4AF8951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c5fc59-671e-4992-9137-367d33e7a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C806CB-66D3-4C22-87F9-646010D61AD7}">
  <ds:schemaRef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2dc5fc59-671e-4992-9137-367d33e7a620"/>
    <ds:schemaRef ds:uri="http://purl.org/dc/dcmitype/"/>
  </ds:schemaRefs>
</ds:datastoreItem>
</file>

<file path=customXml/itemProps3.xml><?xml version="1.0" encoding="utf-8"?>
<ds:datastoreItem xmlns:ds="http://schemas.openxmlformats.org/officeDocument/2006/customXml" ds:itemID="{80FD3870-047E-438F-9C43-9AB85E8FA7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 and Contents</vt:lpstr>
      <vt:lpstr>Table 1-5</vt:lpstr>
      <vt:lpstr>Table 1-6(a)</vt:lpstr>
      <vt:lpstr>Table 1-6(b)</vt:lpstr>
      <vt:lpstr>Table 1-6(c)</vt:lpstr>
      <vt:lpstr>Table 1-6(d)</vt:lpstr>
      <vt:lpstr>Table 1-7(a)</vt:lpstr>
      <vt:lpstr>Table 1-7(b)</vt:lpstr>
      <vt:lpstr>Table 1-10</vt:lpstr>
      <vt:lpstr>Table A-1</vt:lpstr>
      <vt:lpstr>Inflation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2021-01-25T21:02:43Z</dcterms:created>
  <dcterms:modified xsi:type="dcterms:W3CDTF">2023-10-17T13:48:59Z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0x010100C854F59BD02E8D4A8D4D2E053D0B8601</vt:lpwstr>
  </property>
</Properties>
</file>