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8_{CA8291A3-72B0-4CE6-86CB-B9005C3335CC}" xr6:coauthVersionLast="47" xr6:coauthVersionMax="47" xr10:uidLastSave="{00000000-0000-0000-0000-000000000000}"/>
  <bookViews>
    <workbookView xWindow="-120" yWindow="-120" windowWidth="29040" windowHeight="15720" firstSheet="3" activeTab="9" xr2:uid="{00000000-000D-0000-FFFF-FFFF00000000}"/>
  </bookViews>
  <sheets>
    <sheet name="Notes and Contents" sheetId="10" r:id="rId1"/>
    <sheet name="Table 1-5" sheetId="8" r:id="rId2"/>
    <sheet name="Table 1-6(a)" sheetId="9" r:id="rId3"/>
    <sheet name="Table 1-6(b)" sheetId="15" r:id="rId4"/>
    <sheet name="Table 1-6(c)" sheetId="7" r:id="rId5"/>
    <sheet name="Table 1-6(d)" sheetId="13" r:id="rId6"/>
    <sheet name="Table 1-7(a)" sheetId="16" r:id="rId7"/>
    <sheet name="Table 1-7(b)" sheetId="11" r:id="rId8"/>
    <sheet name="Table 1-10" sheetId="17" r:id="rId9"/>
    <sheet name="Table A-1" sheetId="3" r:id="rId10"/>
    <sheet name="Inflation" sheetId="12" r:id="rId11"/>
  </sheets>
  <externalReferences>
    <externalReference r:id="rId12"/>
  </externalReferences>
  <definedNames>
    <definedName name="_xlnm._FilterDatabase" localSheetId="9" hidden="1">'Table A-1'!$A$3:$AM$51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6" l="1"/>
  <c r="B6" i="16"/>
  <c r="A7" i="16"/>
  <c r="B7" i="16"/>
  <c r="A8" i="16"/>
  <c r="B8" i="16"/>
  <c r="A9" i="16"/>
  <c r="B9" i="16"/>
  <c r="A10" i="16"/>
  <c r="B10" i="16"/>
  <c r="A11" i="16"/>
  <c r="B11" i="16"/>
  <c r="A12" i="16"/>
  <c r="B12" i="16"/>
  <c r="A13" i="16"/>
  <c r="B13" i="16"/>
  <c r="A14" i="16"/>
  <c r="B14" i="16"/>
  <c r="A15" i="16"/>
  <c r="B15" i="16"/>
  <c r="A16" i="16"/>
  <c r="B16" i="16"/>
  <c r="A17" i="16"/>
  <c r="B17" i="16"/>
  <c r="A18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29" i="16"/>
  <c r="B29" i="16"/>
  <c r="A30" i="16"/>
  <c r="B30" i="16"/>
  <c r="A31" i="16"/>
  <c r="B31" i="16"/>
  <c r="A32" i="16"/>
  <c r="B32" i="16"/>
  <c r="A33" i="16"/>
  <c r="B33" i="16"/>
  <c r="A34" i="16"/>
  <c r="B34" i="16"/>
  <c r="A35" i="16"/>
  <c r="B35" i="16"/>
  <c r="D14" i="15"/>
  <c r="C14" i="15"/>
  <c r="B14" i="15"/>
  <c r="A14" i="15"/>
  <c r="AO59" i="3"/>
  <c r="AP59" i="3"/>
  <c r="AQ59" i="3"/>
  <c r="AR59" i="3"/>
  <c r="AS59" i="3"/>
  <c r="AT59" i="3"/>
  <c r="AU59" i="3"/>
  <c r="AV59" i="3"/>
  <c r="AW59" i="3"/>
  <c r="AY59" i="3" s="1"/>
  <c r="E14" i="15" s="1"/>
  <c r="K14" i="15" s="1"/>
  <c r="AX59" i="3"/>
  <c r="F14" i="15" s="1"/>
  <c r="L14" i="15" s="1"/>
  <c r="BA59" i="3"/>
  <c r="BC59" i="3" s="1"/>
  <c r="H14" i="15" s="1"/>
  <c r="N14" i="15" s="1"/>
  <c r="BB59" i="3"/>
  <c r="I14" i="15" s="1"/>
  <c r="O14" i="15" s="1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D59" i="3" l="1"/>
  <c r="J14" i="15" s="1"/>
  <c r="P14" i="15" s="1"/>
  <c r="AZ59" i="3"/>
  <c r="G14" i="15" s="1"/>
  <c r="M14" i="15" s="1"/>
  <c r="D12" i="13"/>
  <c r="C12" i="13"/>
  <c r="B12" i="13"/>
  <c r="A12" i="13"/>
  <c r="D6" i="7" l="1"/>
  <c r="C6" i="7"/>
  <c r="B6" i="7"/>
  <c r="AL38" i="3"/>
  <c r="AK38" i="3"/>
  <c r="AJ38" i="3"/>
  <c r="AJ37" i="3"/>
  <c r="AH38" i="3"/>
  <c r="AG38" i="3"/>
  <c r="AF38" i="3"/>
  <c r="AF37" i="3"/>
  <c r="A5" i="9"/>
  <c r="B5" i="9"/>
  <c r="C5" i="9"/>
  <c r="D5" i="9"/>
  <c r="A6" i="9"/>
  <c r="B6" i="9"/>
  <c r="C6" i="9"/>
  <c r="D6" i="9"/>
  <c r="A7" i="9"/>
  <c r="B7" i="9"/>
  <c r="C7" i="9"/>
  <c r="D7" i="9"/>
  <c r="A8" i="9"/>
  <c r="B8" i="9"/>
  <c r="C8" i="9"/>
  <c r="D8" i="9"/>
  <c r="A9" i="9"/>
  <c r="B9" i="9"/>
  <c r="C9" i="9"/>
  <c r="D9" i="9"/>
  <c r="A10" i="9"/>
  <c r="B10" i="9"/>
  <c r="C10" i="9"/>
  <c r="D10" i="9"/>
  <c r="A11" i="9"/>
  <c r="B11" i="9"/>
  <c r="C11" i="9"/>
  <c r="D11" i="9"/>
  <c r="A12" i="9"/>
  <c r="B12" i="9"/>
  <c r="C12" i="9"/>
  <c r="D12" i="9"/>
  <c r="A13" i="9"/>
  <c r="B13" i="9"/>
  <c r="C13" i="9"/>
  <c r="D13" i="9"/>
  <c r="A14" i="9"/>
  <c r="B14" i="9"/>
  <c r="C14" i="9"/>
  <c r="D14" i="9"/>
  <c r="A15" i="9"/>
  <c r="B15" i="9"/>
  <c r="C15" i="9"/>
  <c r="D15" i="9"/>
  <c r="A16" i="9"/>
  <c r="B16" i="9"/>
  <c r="C16" i="9"/>
  <c r="D16" i="9"/>
  <c r="A17" i="9"/>
  <c r="B17" i="9"/>
  <c r="C17" i="9"/>
  <c r="D17" i="9"/>
  <c r="A18" i="9"/>
  <c r="B18" i="9"/>
  <c r="C18" i="9"/>
  <c r="D18" i="9"/>
  <c r="A6" i="15"/>
  <c r="B6" i="15"/>
  <c r="C6" i="15"/>
  <c r="D6" i="15"/>
  <c r="A7" i="15"/>
  <c r="B7" i="15"/>
  <c r="C7" i="15"/>
  <c r="D7" i="15"/>
  <c r="A8" i="15"/>
  <c r="B8" i="15"/>
  <c r="C8" i="15"/>
  <c r="D8" i="15"/>
  <c r="A9" i="15"/>
  <c r="B9" i="15"/>
  <c r="C9" i="15"/>
  <c r="D9" i="15"/>
  <c r="A10" i="15"/>
  <c r="B10" i="15"/>
  <c r="C10" i="15"/>
  <c r="D10" i="15"/>
  <c r="A11" i="15"/>
  <c r="B11" i="15"/>
  <c r="C11" i="15"/>
  <c r="D11" i="15"/>
  <c r="A12" i="15"/>
  <c r="B12" i="15"/>
  <c r="C12" i="15"/>
  <c r="D12" i="15"/>
  <c r="A13" i="15"/>
  <c r="B13" i="15"/>
  <c r="C13" i="15"/>
  <c r="D13" i="15"/>
  <c r="A4" i="13"/>
  <c r="B4" i="13"/>
  <c r="C4" i="13"/>
  <c r="D4" i="13"/>
  <c r="A5" i="13"/>
  <c r="B5" i="13"/>
  <c r="C5" i="13"/>
  <c r="D5" i="13"/>
  <c r="A6" i="13"/>
  <c r="B6" i="13"/>
  <c r="C6" i="13"/>
  <c r="D6" i="13"/>
  <c r="A7" i="13"/>
  <c r="B7" i="13"/>
  <c r="C7" i="13"/>
  <c r="D7" i="13"/>
  <c r="A8" i="13"/>
  <c r="B8" i="13"/>
  <c r="C8" i="13"/>
  <c r="D8" i="13"/>
  <c r="A9" i="13"/>
  <c r="B9" i="13"/>
  <c r="C9" i="13"/>
  <c r="D9" i="13"/>
  <c r="A10" i="13"/>
  <c r="B10" i="13"/>
  <c r="C10" i="13"/>
  <c r="D10" i="13"/>
  <c r="A11" i="13"/>
  <c r="B11" i="13"/>
  <c r="C11" i="13"/>
  <c r="D11" i="13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A6" i="7"/>
  <c r="A6" i="11"/>
  <c r="B6" i="11"/>
  <c r="C6" i="11"/>
  <c r="D6" i="11"/>
  <c r="A7" i="11"/>
  <c r="B7" i="11"/>
  <c r="C7" i="11"/>
  <c r="D7" i="11"/>
  <c r="B11" i="8" l="1"/>
  <c r="C6" i="16" l="1"/>
  <c r="BQ65" i="3"/>
  <c r="BM65" i="3"/>
  <c r="BI65" i="3"/>
  <c r="BE65" i="3"/>
  <c r="BF65" i="3" s="1"/>
  <c r="F35" i="16" s="1"/>
  <c r="L35" i="16" s="1"/>
  <c r="BA65" i="3"/>
  <c r="AW65" i="3"/>
  <c r="AX65" i="3" s="1"/>
  <c r="AS65" i="3"/>
  <c r="AU65" i="3" s="1"/>
  <c r="AO65" i="3"/>
  <c r="BQ64" i="3"/>
  <c r="BM64" i="3"/>
  <c r="BI64" i="3"/>
  <c r="BJ64" i="3" s="1"/>
  <c r="I34" i="16" s="1"/>
  <c r="O34" i="16" s="1"/>
  <c r="BE64" i="3"/>
  <c r="BF64" i="3" s="1"/>
  <c r="F34" i="16" s="1"/>
  <c r="L34" i="16" s="1"/>
  <c r="BA64" i="3"/>
  <c r="BB64" i="3" s="1"/>
  <c r="AW64" i="3"/>
  <c r="AY64" i="3" s="1"/>
  <c r="AS64" i="3"/>
  <c r="AU64" i="3" s="1"/>
  <c r="AO64" i="3"/>
  <c r="AQ64" i="3" s="1"/>
  <c r="BQ63" i="3"/>
  <c r="BM63" i="3"/>
  <c r="BI63" i="3"/>
  <c r="BE63" i="3"/>
  <c r="BF63" i="3" s="1"/>
  <c r="BA63" i="3"/>
  <c r="BB63" i="3" s="1"/>
  <c r="AW63" i="3"/>
  <c r="AZ63" i="3" s="1"/>
  <c r="AS63" i="3"/>
  <c r="AT63" i="3" s="1"/>
  <c r="I18" i="9" s="1"/>
  <c r="U18" i="9" s="1"/>
  <c r="AO63" i="3"/>
  <c r="AQ63" i="3" s="1"/>
  <c r="E18" i="9" s="1"/>
  <c r="BQ62" i="3"/>
  <c r="BM62" i="3"/>
  <c r="BI62" i="3"/>
  <c r="BE62" i="3"/>
  <c r="BA62" i="3"/>
  <c r="AW62" i="3"/>
  <c r="AS62" i="3"/>
  <c r="AO62" i="3"/>
  <c r="BQ61" i="3"/>
  <c r="BR61" i="3" s="1"/>
  <c r="BM61" i="3"/>
  <c r="BI61" i="3"/>
  <c r="BJ61" i="3" s="1"/>
  <c r="BE61" i="3"/>
  <c r="BF61" i="3" s="1"/>
  <c r="BA61" i="3"/>
  <c r="BC61" i="3" s="1"/>
  <c r="AW61" i="3"/>
  <c r="AY61" i="3" s="1"/>
  <c r="AS61" i="3"/>
  <c r="AV61" i="3" s="1"/>
  <c r="J17" i="9" s="1"/>
  <c r="V17" i="9" s="1"/>
  <c r="AO61" i="3"/>
  <c r="AR61" i="3" s="1"/>
  <c r="G17" i="9" s="1"/>
  <c r="S17" i="9" s="1"/>
  <c r="BQ60" i="3"/>
  <c r="BS60" i="3" s="1"/>
  <c r="BM60" i="3"/>
  <c r="BN60" i="3" s="1"/>
  <c r="BI60" i="3"/>
  <c r="BL60" i="3" s="1"/>
  <c r="BE60" i="3"/>
  <c r="BF60" i="3" s="1"/>
  <c r="BA60" i="3"/>
  <c r="BD60" i="3" s="1"/>
  <c r="AW60" i="3"/>
  <c r="AX60" i="3" s="1"/>
  <c r="AS60" i="3"/>
  <c r="AT60" i="3" s="1"/>
  <c r="I16" i="9" s="1"/>
  <c r="U16" i="9" s="1"/>
  <c r="AO60" i="3"/>
  <c r="AQ60" i="3" s="1"/>
  <c r="E16" i="9" s="1"/>
  <c r="BQ58" i="3"/>
  <c r="BR58" i="3" s="1"/>
  <c r="BM58" i="3"/>
  <c r="BN58" i="3" s="1"/>
  <c r="BI58" i="3"/>
  <c r="BK58" i="3" s="1"/>
  <c r="BE58" i="3"/>
  <c r="BF58" i="3" s="1"/>
  <c r="BA58" i="3"/>
  <c r="BD58" i="3" s="1"/>
  <c r="AW58" i="3"/>
  <c r="AX58" i="3" s="1"/>
  <c r="AS58" i="3"/>
  <c r="AT58" i="3" s="1"/>
  <c r="I15" i="9" s="1"/>
  <c r="U15" i="9" s="1"/>
  <c r="AO58" i="3"/>
  <c r="AP58" i="3" s="1"/>
  <c r="F15" i="9" s="1"/>
  <c r="R15" i="9" s="1"/>
  <c r="BQ57" i="3"/>
  <c r="BM57" i="3"/>
  <c r="BI57" i="3"/>
  <c r="BJ57" i="3" s="1"/>
  <c r="BE57" i="3"/>
  <c r="BA57" i="3"/>
  <c r="BB57" i="3" s="1"/>
  <c r="AW57" i="3"/>
  <c r="AX57" i="3" s="1"/>
  <c r="AS57" i="3"/>
  <c r="AT57" i="3" s="1"/>
  <c r="I14" i="9" s="1"/>
  <c r="U14" i="9" s="1"/>
  <c r="AO57" i="3"/>
  <c r="AP57" i="3" s="1"/>
  <c r="F14" i="9" s="1"/>
  <c r="R14" i="9" s="1"/>
  <c r="BQ56" i="3"/>
  <c r="BM56" i="3"/>
  <c r="BI56" i="3"/>
  <c r="BJ56" i="3" s="1"/>
  <c r="BE56" i="3"/>
  <c r="BF56" i="3" s="1"/>
  <c r="BA56" i="3"/>
  <c r="BB56" i="3" s="1"/>
  <c r="AW56" i="3"/>
  <c r="AX56" i="3" s="1"/>
  <c r="AS56" i="3"/>
  <c r="AU56" i="3" s="1"/>
  <c r="H13" i="9" s="1"/>
  <c r="T13" i="9" s="1"/>
  <c r="AO56" i="3"/>
  <c r="AQ56" i="3" s="1"/>
  <c r="E13" i="9" s="1"/>
  <c r="BQ55" i="3"/>
  <c r="BM55" i="3"/>
  <c r="BI55" i="3"/>
  <c r="BJ55" i="3" s="1"/>
  <c r="BE55" i="3"/>
  <c r="BA55" i="3"/>
  <c r="BB55" i="3" s="1"/>
  <c r="AW55" i="3"/>
  <c r="AX55" i="3" s="1"/>
  <c r="AS55" i="3"/>
  <c r="AT55" i="3" s="1"/>
  <c r="I12" i="9" s="1"/>
  <c r="U12" i="9" s="1"/>
  <c r="AO55" i="3"/>
  <c r="AP55" i="3" s="1"/>
  <c r="F12" i="9" s="1"/>
  <c r="R12" i="9" s="1"/>
  <c r="BQ54" i="3"/>
  <c r="BM54" i="3"/>
  <c r="BI54" i="3"/>
  <c r="BJ54" i="3" s="1"/>
  <c r="BE54" i="3"/>
  <c r="BF54" i="3" s="1"/>
  <c r="BA54" i="3"/>
  <c r="BB54" i="3" s="1"/>
  <c r="AW54" i="3"/>
  <c r="AY54" i="3" s="1"/>
  <c r="AS54" i="3"/>
  <c r="AT54" i="3" s="1"/>
  <c r="I11" i="9" s="1"/>
  <c r="U11" i="9" s="1"/>
  <c r="AO54" i="3"/>
  <c r="AP54" i="3" s="1"/>
  <c r="F11" i="9" s="1"/>
  <c r="R11" i="9" s="1"/>
  <c r="BQ53" i="3"/>
  <c r="BM53" i="3"/>
  <c r="BI53" i="3"/>
  <c r="BJ53" i="3" s="1"/>
  <c r="BE53" i="3"/>
  <c r="BF53" i="3" s="1"/>
  <c r="BA53" i="3"/>
  <c r="BB53" i="3" s="1"/>
  <c r="AW53" i="3"/>
  <c r="AY53" i="3" s="1"/>
  <c r="AS53" i="3"/>
  <c r="AT53" i="3" s="1"/>
  <c r="I10" i="9" s="1"/>
  <c r="U10" i="9" s="1"/>
  <c r="AO53" i="3"/>
  <c r="AP53" i="3" s="1"/>
  <c r="F10" i="9" s="1"/>
  <c r="R10" i="9" s="1"/>
  <c r="BQ52" i="3"/>
  <c r="BM52" i="3"/>
  <c r="BI52" i="3"/>
  <c r="BJ52" i="3" s="1"/>
  <c r="BE52" i="3"/>
  <c r="BF52" i="3" s="1"/>
  <c r="BA52" i="3"/>
  <c r="BB52" i="3" s="1"/>
  <c r="AW52" i="3"/>
  <c r="AX52" i="3" s="1"/>
  <c r="AS52" i="3"/>
  <c r="AT52" i="3" s="1"/>
  <c r="I9" i="9" s="1"/>
  <c r="U9" i="9" s="1"/>
  <c r="AO52" i="3"/>
  <c r="BQ51" i="3"/>
  <c r="BM51" i="3"/>
  <c r="BI51" i="3"/>
  <c r="BE51" i="3"/>
  <c r="BA51" i="3"/>
  <c r="BC51" i="3" s="1"/>
  <c r="AW51" i="3"/>
  <c r="AY51" i="3" s="1"/>
  <c r="AS51" i="3"/>
  <c r="AT51" i="3" s="1"/>
  <c r="I8" i="9" s="1"/>
  <c r="U8" i="9" s="1"/>
  <c r="AO51" i="3"/>
  <c r="AP51" i="3" s="1"/>
  <c r="F8" i="9" s="1"/>
  <c r="R8" i="9" s="1"/>
  <c r="BQ50" i="3"/>
  <c r="BM50" i="3"/>
  <c r="BI50" i="3"/>
  <c r="BL50" i="3" s="1"/>
  <c r="J33" i="16" s="1"/>
  <c r="P33" i="16" s="1"/>
  <c r="BE50" i="3"/>
  <c r="BH50" i="3" s="1"/>
  <c r="G33" i="16" s="1"/>
  <c r="M33" i="16" s="1"/>
  <c r="BA50" i="3"/>
  <c r="BB50" i="3" s="1"/>
  <c r="AW50" i="3"/>
  <c r="AX50" i="3" s="1"/>
  <c r="AS50" i="3"/>
  <c r="AO50" i="3"/>
  <c r="BQ49" i="3"/>
  <c r="BM49" i="3"/>
  <c r="BI49" i="3"/>
  <c r="BK49" i="3" s="1"/>
  <c r="H32" i="16" s="1"/>
  <c r="N32" i="16" s="1"/>
  <c r="BE49" i="3"/>
  <c r="BA49" i="3"/>
  <c r="AW49" i="3"/>
  <c r="AS49" i="3"/>
  <c r="AO49" i="3"/>
  <c r="BQ48" i="3"/>
  <c r="BR48" i="3" s="1"/>
  <c r="BM48" i="3"/>
  <c r="BN48" i="3" s="1"/>
  <c r="BI48" i="3"/>
  <c r="BK48" i="3" s="1"/>
  <c r="H31" i="16" s="1"/>
  <c r="N31" i="16" s="1"/>
  <c r="BE48" i="3"/>
  <c r="BG48" i="3" s="1"/>
  <c r="E31" i="16" s="1"/>
  <c r="K31" i="16" s="1"/>
  <c r="BA48" i="3"/>
  <c r="BB48" i="3" s="1"/>
  <c r="AW48" i="3"/>
  <c r="AY48" i="3" s="1"/>
  <c r="AS48" i="3"/>
  <c r="AV48" i="3" s="1"/>
  <c r="AO48" i="3"/>
  <c r="AQ48" i="3" s="1"/>
  <c r="BQ47" i="3"/>
  <c r="BM47" i="3"/>
  <c r="BI47" i="3"/>
  <c r="BK47" i="3" s="1"/>
  <c r="H30" i="16" s="1"/>
  <c r="N30" i="16" s="1"/>
  <c r="BE47" i="3"/>
  <c r="BH47" i="3" s="1"/>
  <c r="G30" i="16" s="1"/>
  <c r="M30" i="16" s="1"/>
  <c r="BA47" i="3"/>
  <c r="BD47" i="3" s="1"/>
  <c r="AW47" i="3"/>
  <c r="AX47" i="3" s="1"/>
  <c r="AS47" i="3"/>
  <c r="AO47" i="3"/>
  <c r="BQ46" i="3"/>
  <c r="BM46" i="3"/>
  <c r="BI46" i="3"/>
  <c r="BE46" i="3"/>
  <c r="BA46" i="3"/>
  <c r="BB46" i="3" s="1"/>
  <c r="AW46" i="3"/>
  <c r="AX46" i="3" s="1"/>
  <c r="AS46" i="3"/>
  <c r="AO46" i="3"/>
  <c r="BQ45" i="3"/>
  <c r="BM45" i="3"/>
  <c r="BI45" i="3"/>
  <c r="BJ45" i="3" s="1"/>
  <c r="I29" i="16" s="1"/>
  <c r="O29" i="16" s="1"/>
  <c r="BE45" i="3"/>
  <c r="BF45" i="3" s="1"/>
  <c r="F29" i="16" s="1"/>
  <c r="L29" i="16" s="1"/>
  <c r="BA45" i="3"/>
  <c r="BC45" i="3" s="1"/>
  <c r="AW45" i="3"/>
  <c r="AY45" i="3" s="1"/>
  <c r="AS45" i="3"/>
  <c r="AO45" i="3"/>
  <c r="BQ44" i="3"/>
  <c r="BM44" i="3"/>
  <c r="BI44" i="3"/>
  <c r="BK44" i="3" s="1"/>
  <c r="BE44" i="3"/>
  <c r="BH44" i="3" s="1"/>
  <c r="BA44" i="3"/>
  <c r="BB44" i="3" s="1"/>
  <c r="AW44" i="3"/>
  <c r="AZ44" i="3" s="1"/>
  <c r="AS44" i="3"/>
  <c r="AO44" i="3"/>
  <c r="BQ43" i="3"/>
  <c r="BM43" i="3"/>
  <c r="BI43" i="3"/>
  <c r="BK43" i="3" s="1"/>
  <c r="H28" i="16" s="1"/>
  <c r="N28" i="16" s="1"/>
  <c r="BE43" i="3"/>
  <c r="BG43" i="3" s="1"/>
  <c r="E28" i="16" s="1"/>
  <c r="K28" i="16" s="1"/>
  <c r="BA43" i="3"/>
  <c r="BB43" i="3" s="1"/>
  <c r="AW43" i="3"/>
  <c r="AX43" i="3" s="1"/>
  <c r="AS43" i="3"/>
  <c r="AU43" i="3" s="1"/>
  <c r="H7" i="9" s="1"/>
  <c r="T7" i="9" s="1"/>
  <c r="AO43" i="3"/>
  <c r="AR43" i="3" s="1"/>
  <c r="G7" i="9" s="1"/>
  <c r="S7" i="9" s="1"/>
  <c r="BQ42" i="3"/>
  <c r="BM42" i="3"/>
  <c r="BI42" i="3"/>
  <c r="BE42" i="3"/>
  <c r="BA42" i="3"/>
  <c r="AW42" i="3"/>
  <c r="AS42" i="3"/>
  <c r="AO42" i="3"/>
  <c r="BQ41" i="3"/>
  <c r="BM41" i="3"/>
  <c r="BI41" i="3"/>
  <c r="BE41" i="3"/>
  <c r="BA41" i="3"/>
  <c r="AW41" i="3"/>
  <c r="AS41" i="3"/>
  <c r="AO41" i="3"/>
  <c r="BQ40" i="3"/>
  <c r="BM40" i="3"/>
  <c r="BI40" i="3"/>
  <c r="BE40" i="3"/>
  <c r="BA40" i="3"/>
  <c r="BB40" i="3" s="1"/>
  <c r="AW40" i="3"/>
  <c r="AX40" i="3" s="1"/>
  <c r="AS40" i="3"/>
  <c r="AO40" i="3"/>
  <c r="BQ39" i="3"/>
  <c r="BM39" i="3"/>
  <c r="BI39" i="3"/>
  <c r="BJ39" i="3" s="1"/>
  <c r="I27" i="16" s="1"/>
  <c r="O27" i="16" s="1"/>
  <c r="BE39" i="3"/>
  <c r="BF39" i="3" s="1"/>
  <c r="F27" i="16" s="1"/>
  <c r="L27" i="16" s="1"/>
  <c r="BA39" i="3"/>
  <c r="BB39" i="3" s="1"/>
  <c r="AW39" i="3"/>
  <c r="AX39" i="3" s="1"/>
  <c r="AS39" i="3"/>
  <c r="AO39" i="3"/>
  <c r="BQ38" i="3"/>
  <c r="BS38" i="3" s="1"/>
  <c r="BM38" i="3"/>
  <c r="BI38" i="3"/>
  <c r="BJ38" i="3" s="1"/>
  <c r="I26" i="16" s="1"/>
  <c r="O26" i="16" s="1"/>
  <c r="BE38" i="3"/>
  <c r="BF38" i="3" s="1"/>
  <c r="F26" i="16" s="1"/>
  <c r="L26" i="16" s="1"/>
  <c r="BA38" i="3"/>
  <c r="BB38" i="3" s="1"/>
  <c r="AW38" i="3"/>
  <c r="AX38" i="3" s="1"/>
  <c r="AS38" i="3"/>
  <c r="AO38" i="3"/>
  <c r="BQ37" i="3"/>
  <c r="BM37" i="3"/>
  <c r="BI37" i="3"/>
  <c r="BE37" i="3"/>
  <c r="BA37" i="3"/>
  <c r="BC37" i="3" s="1"/>
  <c r="AW37" i="3"/>
  <c r="AZ37" i="3" s="1"/>
  <c r="AS37" i="3"/>
  <c r="AO37" i="3"/>
  <c r="BQ36" i="3"/>
  <c r="BM36" i="3"/>
  <c r="BI36" i="3"/>
  <c r="BE36" i="3"/>
  <c r="BA36" i="3"/>
  <c r="BB36" i="3" s="1"/>
  <c r="AW36" i="3"/>
  <c r="AX36" i="3" s="1"/>
  <c r="AS36" i="3"/>
  <c r="AO36" i="3"/>
  <c r="BQ35" i="3"/>
  <c r="BM35" i="3"/>
  <c r="BI35" i="3"/>
  <c r="BJ35" i="3" s="1"/>
  <c r="I25" i="16" s="1"/>
  <c r="O25" i="16" s="1"/>
  <c r="BE35" i="3"/>
  <c r="BF35" i="3" s="1"/>
  <c r="F25" i="16" s="1"/>
  <c r="L25" i="16" s="1"/>
  <c r="BA35" i="3"/>
  <c r="BB35" i="3" s="1"/>
  <c r="AW35" i="3"/>
  <c r="AX35" i="3" s="1"/>
  <c r="AS35" i="3"/>
  <c r="AO35" i="3"/>
  <c r="BQ34" i="3"/>
  <c r="BM34" i="3"/>
  <c r="BI34" i="3"/>
  <c r="BE34" i="3"/>
  <c r="BA34" i="3"/>
  <c r="BC34" i="3" s="1"/>
  <c r="AW34" i="3"/>
  <c r="AY34" i="3" s="1"/>
  <c r="AS34" i="3"/>
  <c r="AO34" i="3"/>
  <c r="BQ33" i="3"/>
  <c r="BM33" i="3"/>
  <c r="BI33" i="3"/>
  <c r="BE33" i="3"/>
  <c r="BA33" i="3"/>
  <c r="BB33" i="3" s="1"/>
  <c r="AW33" i="3"/>
  <c r="AX33" i="3" s="1"/>
  <c r="AS33" i="3"/>
  <c r="AO33" i="3"/>
  <c r="BQ32" i="3"/>
  <c r="BM32" i="3"/>
  <c r="BI32" i="3"/>
  <c r="BE32" i="3"/>
  <c r="BA32" i="3"/>
  <c r="AW32" i="3"/>
  <c r="AS32" i="3"/>
  <c r="AT32" i="3" s="1"/>
  <c r="I6" i="7" s="1"/>
  <c r="AO32" i="3"/>
  <c r="AP32" i="3" s="1"/>
  <c r="F6" i="7" s="1"/>
  <c r="BQ31" i="3"/>
  <c r="BM31" i="3"/>
  <c r="BI31" i="3"/>
  <c r="BJ31" i="3" s="1"/>
  <c r="BE31" i="3"/>
  <c r="BF31" i="3" s="1"/>
  <c r="BA31" i="3"/>
  <c r="BB31" i="3" s="1"/>
  <c r="AW31" i="3"/>
  <c r="AX31" i="3" s="1"/>
  <c r="AS31" i="3"/>
  <c r="AO31" i="3"/>
  <c r="BQ30" i="3"/>
  <c r="BM30" i="3"/>
  <c r="BI30" i="3"/>
  <c r="BE30" i="3"/>
  <c r="BA30" i="3"/>
  <c r="BB30" i="3" s="1"/>
  <c r="AW30" i="3"/>
  <c r="AY30" i="3" s="1"/>
  <c r="AS30" i="3"/>
  <c r="AV30" i="3" s="1"/>
  <c r="J6" i="9" s="1"/>
  <c r="V6" i="9" s="1"/>
  <c r="AO30" i="3"/>
  <c r="AP30" i="3" s="1"/>
  <c r="F6" i="9" s="1"/>
  <c r="R6" i="9" s="1"/>
  <c r="BQ29" i="3"/>
  <c r="BM29" i="3"/>
  <c r="BI29" i="3"/>
  <c r="BE29" i="3"/>
  <c r="BF29" i="3" s="1"/>
  <c r="F24" i="16" s="1"/>
  <c r="L24" i="16" s="1"/>
  <c r="BA29" i="3"/>
  <c r="BB29" i="3" s="1"/>
  <c r="AW29" i="3"/>
  <c r="AX29" i="3" s="1"/>
  <c r="AS29" i="3"/>
  <c r="AO29" i="3"/>
  <c r="BQ28" i="3"/>
  <c r="BS28" i="3" s="1"/>
  <c r="BM28" i="3"/>
  <c r="BI28" i="3"/>
  <c r="BJ28" i="3" s="1"/>
  <c r="I23" i="16" s="1"/>
  <c r="O23" i="16" s="1"/>
  <c r="BE28" i="3"/>
  <c r="BF28" i="3" s="1"/>
  <c r="F23" i="16" s="1"/>
  <c r="L23" i="16" s="1"/>
  <c r="BA28" i="3"/>
  <c r="AW28" i="3"/>
  <c r="AS28" i="3"/>
  <c r="AO28" i="3"/>
  <c r="BQ27" i="3"/>
  <c r="BM27" i="3"/>
  <c r="BI27" i="3"/>
  <c r="BJ27" i="3" s="1"/>
  <c r="I22" i="16" s="1"/>
  <c r="O22" i="16" s="1"/>
  <c r="BE27" i="3"/>
  <c r="BF27" i="3" s="1"/>
  <c r="F22" i="16" s="1"/>
  <c r="L22" i="16" s="1"/>
  <c r="BA27" i="3"/>
  <c r="AW27" i="3"/>
  <c r="AS27" i="3"/>
  <c r="AO27" i="3"/>
  <c r="BQ26" i="3"/>
  <c r="BM26" i="3"/>
  <c r="BI26" i="3"/>
  <c r="BJ26" i="3" s="1"/>
  <c r="I21" i="16" s="1"/>
  <c r="O21" i="16" s="1"/>
  <c r="BE26" i="3"/>
  <c r="BF26" i="3" s="1"/>
  <c r="F21" i="16" s="1"/>
  <c r="L21" i="16" s="1"/>
  <c r="BA26" i="3"/>
  <c r="AW26" i="3"/>
  <c r="AS26" i="3"/>
  <c r="BQ25" i="3"/>
  <c r="BM25" i="3"/>
  <c r="BI25" i="3"/>
  <c r="BE25" i="3"/>
  <c r="BA25" i="3"/>
  <c r="AW25" i="3"/>
  <c r="AY25" i="3" s="1"/>
  <c r="AS25" i="3"/>
  <c r="AO25" i="3"/>
  <c r="BQ24" i="3"/>
  <c r="BM24" i="3"/>
  <c r="BI24" i="3"/>
  <c r="BE24" i="3"/>
  <c r="BF24" i="3" s="1"/>
  <c r="BA24" i="3"/>
  <c r="BC24" i="3" s="1"/>
  <c r="AW24" i="3"/>
  <c r="AX24" i="3" s="1"/>
  <c r="AS24" i="3"/>
  <c r="AO24" i="3"/>
  <c r="BQ23" i="3"/>
  <c r="BM23" i="3"/>
  <c r="BI23" i="3"/>
  <c r="BE23" i="3"/>
  <c r="BA23" i="3"/>
  <c r="AW23" i="3"/>
  <c r="AS23" i="3"/>
  <c r="AO23" i="3"/>
  <c r="BQ22" i="3"/>
  <c r="BM22" i="3"/>
  <c r="BI22" i="3"/>
  <c r="BE22" i="3"/>
  <c r="BA22" i="3"/>
  <c r="BB22" i="3" s="1"/>
  <c r="AW22" i="3"/>
  <c r="AX22" i="3" s="1"/>
  <c r="AS22" i="3"/>
  <c r="AO22" i="3"/>
  <c r="BQ21" i="3"/>
  <c r="BM21" i="3"/>
  <c r="BI21" i="3"/>
  <c r="BE21" i="3"/>
  <c r="BA21" i="3"/>
  <c r="BB21" i="3" s="1"/>
  <c r="AW21" i="3"/>
  <c r="AX21" i="3" s="1"/>
  <c r="AS21" i="3"/>
  <c r="AO21" i="3"/>
  <c r="BQ20" i="3"/>
  <c r="BM20" i="3"/>
  <c r="BI20" i="3"/>
  <c r="BJ20" i="3" s="1"/>
  <c r="I18" i="16" s="1"/>
  <c r="O18" i="16" s="1"/>
  <c r="BE20" i="3"/>
  <c r="BF20" i="3" s="1"/>
  <c r="F18" i="16" s="1"/>
  <c r="L18" i="16" s="1"/>
  <c r="BA20" i="3"/>
  <c r="AW20" i="3"/>
  <c r="AS20" i="3"/>
  <c r="AO20" i="3"/>
  <c r="BQ19" i="3"/>
  <c r="BM19" i="3"/>
  <c r="BI19" i="3"/>
  <c r="BJ19" i="3" s="1"/>
  <c r="I17" i="16" s="1"/>
  <c r="O17" i="16" s="1"/>
  <c r="BE19" i="3"/>
  <c r="BA19" i="3"/>
  <c r="AW19" i="3"/>
  <c r="AS19" i="3"/>
  <c r="AO19" i="3"/>
  <c r="BQ18" i="3"/>
  <c r="BM18" i="3"/>
  <c r="BI18" i="3"/>
  <c r="BJ18" i="3" s="1"/>
  <c r="I16" i="16" s="1"/>
  <c r="O16" i="16" s="1"/>
  <c r="BE18" i="3"/>
  <c r="BF18" i="3" s="1"/>
  <c r="F16" i="16" s="1"/>
  <c r="L16" i="16" s="1"/>
  <c r="BA18" i="3"/>
  <c r="AW18" i="3"/>
  <c r="AS18" i="3"/>
  <c r="AO18" i="3"/>
  <c r="BQ17" i="3"/>
  <c r="BM17" i="3"/>
  <c r="BN17" i="3" s="1"/>
  <c r="BI17" i="3"/>
  <c r="BJ17" i="3" s="1"/>
  <c r="I15" i="16" s="1"/>
  <c r="O15" i="16" s="1"/>
  <c r="BE17" i="3"/>
  <c r="BA17" i="3"/>
  <c r="AW17" i="3"/>
  <c r="AS17" i="3"/>
  <c r="AO17" i="3"/>
  <c r="BQ16" i="3"/>
  <c r="BM16" i="3"/>
  <c r="BI16" i="3"/>
  <c r="BJ16" i="3" s="1"/>
  <c r="I14" i="16" s="1"/>
  <c r="O14" i="16" s="1"/>
  <c r="BE16" i="3"/>
  <c r="BF16" i="3" s="1"/>
  <c r="F14" i="16" s="1"/>
  <c r="L14" i="16" s="1"/>
  <c r="BA16" i="3"/>
  <c r="BB16" i="3" s="1"/>
  <c r="AW16" i="3"/>
  <c r="AY16" i="3" s="1"/>
  <c r="AS16" i="3"/>
  <c r="AO16" i="3"/>
  <c r="BQ15" i="3"/>
  <c r="BM15" i="3"/>
  <c r="BI15" i="3"/>
  <c r="BJ15" i="3" s="1"/>
  <c r="I13" i="16" s="1"/>
  <c r="O13" i="16" s="1"/>
  <c r="BE15" i="3"/>
  <c r="BF15" i="3" s="1"/>
  <c r="F13" i="16" s="1"/>
  <c r="L13" i="16" s="1"/>
  <c r="BA15" i="3"/>
  <c r="AW15" i="3"/>
  <c r="AX15" i="3" s="1"/>
  <c r="AS15" i="3"/>
  <c r="AO15" i="3"/>
  <c r="BQ14" i="3"/>
  <c r="BM14" i="3"/>
  <c r="BI14" i="3"/>
  <c r="BE14" i="3"/>
  <c r="BF14" i="3" s="1"/>
  <c r="F12" i="16" s="1"/>
  <c r="L12" i="16" s="1"/>
  <c r="BA14" i="3"/>
  <c r="BB14" i="3" s="1"/>
  <c r="AW14" i="3"/>
  <c r="AX14" i="3" s="1"/>
  <c r="AS14" i="3"/>
  <c r="AO14" i="3"/>
  <c r="BQ13" i="3"/>
  <c r="BM13" i="3"/>
  <c r="BI13" i="3"/>
  <c r="BE13" i="3"/>
  <c r="BF13" i="3" s="1"/>
  <c r="BA13" i="3"/>
  <c r="AW13" i="3"/>
  <c r="AS13" i="3"/>
  <c r="AO13" i="3"/>
  <c r="BQ12" i="3"/>
  <c r="BM12" i="3"/>
  <c r="BI12" i="3"/>
  <c r="BK12" i="3" s="1"/>
  <c r="H11" i="16" s="1"/>
  <c r="N11" i="16" s="1"/>
  <c r="BE12" i="3"/>
  <c r="BF12" i="3" s="1"/>
  <c r="F11" i="16" s="1"/>
  <c r="L11" i="16" s="1"/>
  <c r="BA12" i="3"/>
  <c r="AW12" i="3"/>
  <c r="AS12" i="3"/>
  <c r="AO12" i="3"/>
  <c r="BQ11" i="3"/>
  <c r="BM11" i="3"/>
  <c r="BI11" i="3"/>
  <c r="BJ11" i="3" s="1"/>
  <c r="I10" i="16" s="1"/>
  <c r="O10" i="16" s="1"/>
  <c r="BE11" i="3"/>
  <c r="BF11" i="3" s="1"/>
  <c r="F10" i="16" s="1"/>
  <c r="L10" i="16" s="1"/>
  <c r="BA11" i="3"/>
  <c r="AW11" i="3"/>
  <c r="AS11" i="3"/>
  <c r="AO11" i="3"/>
  <c r="BQ10" i="3"/>
  <c r="BM10" i="3"/>
  <c r="BI10" i="3"/>
  <c r="BJ10" i="3" s="1"/>
  <c r="I9" i="16" s="1"/>
  <c r="O9" i="16" s="1"/>
  <c r="BE10" i="3"/>
  <c r="BF10" i="3" s="1"/>
  <c r="F9" i="16" s="1"/>
  <c r="L9" i="16" s="1"/>
  <c r="BA10" i="3"/>
  <c r="AW10" i="3"/>
  <c r="AS10" i="3"/>
  <c r="AO10" i="3"/>
  <c r="BQ9" i="3"/>
  <c r="BM9" i="3"/>
  <c r="BI9" i="3"/>
  <c r="BJ9" i="3" s="1"/>
  <c r="BE9" i="3"/>
  <c r="BF9" i="3" s="1"/>
  <c r="BA9" i="3"/>
  <c r="BB9" i="3" s="1"/>
  <c r="AW9" i="3"/>
  <c r="AX9" i="3" s="1"/>
  <c r="AS9" i="3"/>
  <c r="AU9" i="3" s="1"/>
  <c r="H5" i="9" s="1"/>
  <c r="T5" i="9" s="1"/>
  <c r="AO9" i="3"/>
  <c r="AP9" i="3" s="1"/>
  <c r="F5" i="9" s="1"/>
  <c r="R5" i="9" s="1"/>
  <c r="BQ8" i="3"/>
  <c r="BM8" i="3"/>
  <c r="BI8" i="3"/>
  <c r="BE8" i="3"/>
  <c r="BA8" i="3"/>
  <c r="AW8" i="3"/>
  <c r="AS8" i="3"/>
  <c r="AO8" i="3"/>
  <c r="BQ7" i="3"/>
  <c r="BM7" i="3"/>
  <c r="BI7" i="3"/>
  <c r="BE7" i="3"/>
  <c r="BA7" i="3"/>
  <c r="BB7" i="3" s="1"/>
  <c r="AW7" i="3"/>
  <c r="AX7" i="3" s="1"/>
  <c r="AS7" i="3"/>
  <c r="AO7" i="3"/>
  <c r="BQ6" i="3"/>
  <c r="BM6" i="3"/>
  <c r="BI6" i="3"/>
  <c r="BJ6" i="3" s="1"/>
  <c r="I8" i="16" s="1"/>
  <c r="O8" i="16" s="1"/>
  <c r="BE6" i="3"/>
  <c r="BF6" i="3" s="1"/>
  <c r="F8" i="16" s="1"/>
  <c r="L8" i="16" s="1"/>
  <c r="BA6" i="3"/>
  <c r="AW6" i="3"/>
  <c r="AX6" i="3" s="1"/>
  <c r="AS6" i="3"/>
  <c r="AO6" i="3"/>
  <c r="BQ5" i="3"/>
  <c r="BM5" i="3"/>
  <c r="BI5" i="3"/>
  <c r="BJ5" i="3" s="1"/>
  <c r="I7" i="16" s="1"/>
  <c r="O7" i="16" s="1"/>
  <c r="BE5" i="3"/>
  <c r="BF5" i="3" s="1"/>
  <c r="F7" i="16" s="1"/>
  <c r="L7" i="16" s="1"/>
  <c r="BA5" i="3"/>
  <c r="AW5" i="3"/>
  <c r="AS5" i="3"/>
  <c r="AO5" i="3"/>
  <c r="BQ4" i="3"/>
  <c r="BM4" i="3"/>
  <c r="BI4" i="3"/>
  <c r="BJ4" i="3" s="1"/>
  <c r="BE4" i="3"/>
  <c r="BF4" i="3" s="1"/>
  <c r="BA4" i="3"/>
  <c r="AW4" i="3"/>
  <c r="AS4" i="3"/>
  <c r="AO4" i="3"/>
  <c r="AP52" i="3"/>
  <c r="F9" i="9" s="1"/>
  <c r="R9" i="9" s="1"/>
  <c r="AQ52" i="3"/>
  <c r="E9" i="9" s="1"/>
  <c r="AR52" i="3"/>
  <c r="G9" i="9" s="1"/>
  <c r="S9" i="9" s="1"/>
  <c r="AU52" i="3"/>
  <c r="H9" i="9" s="1"/>
  <c r="T9" i="9" s="1"/>
  <c r="AV52" i="3"/>
  <c r="J9" i="9" s="1"/>
  <c r="V9" i="9" s="1"/>
  <c r="AY52" i="3"/>
  <c r="AZ52" i="3"/>
  <c r="BC52" i="3"/>
  <c r="BD52" i="3"/>
  <c r="BG52" i="3"/>
  <c r="BH52" i="3"/>
  <c r="BK52" i="3"/>
  <c r="BL52" i="3"/>
  <c r="BN52" i="3"/>
  <c r="BO52" i="3"/>
  <c r="BP52" i="3"/>
  <c r="BR52" i="3"/>
  <c r="BS52" i="3"/>
  <c r="BT52" i="3"/>
  <c r="AR53" i="3"/>
  <c r="G10" i="9" s="1"/>
  <c r="S10" i="9" s="1"/>
  <c r="BG53" i="3"/>
  <c r="BH53" i="3"/>
  <c r="BK53" i="3"/>
  <c r="BL53" i="3"/>
  <c r="BN53" i="3"/>
  <c r="BO53" i="3"/>
  <c r="BP53" i="3"/>
  <c r="BR53" i="3"/>
  <c r="BS53" i="3"/>
  <c r="BT53" i="3"/>
  <c r="BG54" i="3"/>
  <c r="BH54" i="3"/>
  <c r="BK54" i="3"/>
  <c r="BL54" i="3"/>
  <c r="BN54" i="3"/>
  <c r="BO54" i="3"/>
  <c r="BP54" i="3"/>
  <c r="BR54" i="3"/>
  <c r="BS54" i="3"/>
  <c r="BT54" i="3"/>
  <c r="AQ55" i="3"/>
  <c r="E12" i="9" s="1"/>
  <c r="AR55" i="3"/>
  <c r="G12" i="9" s="1"/>
  <c r="S12" i="9" s="1"/>
  <c r="AU55" i="3"/>
  <c r="H12" i="9" s="1"/>
  <c r="T12" i="9" s="1"/>
  <c r="AV55" i="3"/>
  <c r="J12" i="9" s="1"/>
  <c r="V12" i="9" s="1"/>
  <c r="AY55" i="3"/>
  <c r="AZ55" i="3"/>
  <c r="BC55" i="3"/>
  <c r="BD55" i="3"/>
  <c r="BF55" i="3"/>
  <c r="BG55" i="3"/>
  <c r="BH55" i="3"/>
  <c r="BK55" i="3"/>
  <c r="BL55" i="3"/>
  <c r="BN55" i="3"/>
  <c r="BO55" i="3"/>
  <c r="BP55" i="3"/>
  <c r="BR55" i="3"/>
  <c r="BS55" i="3"/>
  <c r="BT55" i="3"/>
  <c r="AP56" i="3"/>
  <c r="F13" i="9" s="1"/>
  <c r="R13" i="9" s="1"/>
  <c r="AT56" i="3"/>
  <c r="I13" i="9" s="1"/>
  <c r="U13" i="9" s="1"/>
  <c r="AY56" i="3"/>
  <c r="AZ56" i="3"/>
  <c r="BC56" i="3"/>
  <c r="BD56" i="3"/>
  <c r="BG56" i="3"/>
  <c r="BH56" i="3"/>
  <c r="BK56" i="3"/>
  <c r="BL56" i="3"/>
  <c r="BN56" i="3"/>
  <c r="BO56" i="3"/>
  <c r="BP56" i="3"/>
  <c r="BR56" i="3"/>
  <c r="BS56" i="3"/>
  <c r="BT56" i="3"/>
  <c r="AQ57" i="3"/>
  <c r="E14" i="9" s="1"/>
  <c r="AR57" i="3"/>
  <c r="G14" i="9" s="1"/>
  <c r="S14" i="9" s="1"/>
  <c r="AU57" i="3"/>
  <c r="H14" i="9" s="1"/>
  <c r="T14" i="9" s="1"/>
  <c r="AV57" i="3"/>
  <c r="J14" i="9" s="1"/>
  <c r="V14" i="9" s="1"/>
  <c r="AY57" i="3"/>
  <c r="AZ57" i="3"/>
  <c r="BC57" i="3"/>
  <c r="BD57" i="3"/>
  <c r="BF57" i="3"/>
  <c r="BG57" i="3"/>
  <c r="BH57" i="3"/>
  <c r="BK57" i="3"/>
  <c r="BL57" i="3"/>
  <c r="BN57" i="3"/>
  <c r="BO57" i="3"/>
  <c r="BP57" i="3"/>
  <c r="BR57" i="3"/>
  <c r="BS57" i="3"/>
  <c r="BT57" i="3"/>
  <c r="AQ58" i="3"/>
  <c r="E15" i="9" s="1"/>
  <c r="AR58" i="3"/>
  <c r="G15" i="9" s="1"/>
  <c r="S15" i="9" s="1"/>
  <c r="AU58" i="3"/>
  <c r="H15" i="9" s="1"/>
  <c r="T15" i="9" s="1"/>
  <c r="AV58" i="3"/>
  <c r="J15" i="9" s="1"/>
  <c r="V15" i="9" s="1"/>
  <c r="AP60" i="3"/>
  <c r="F16" i="9" s="1"/>
  <c r="R16" i="9" s="1"/>
  <c r="BK60" i="3"/>
  <c r="AP61" i="3"/>
  <c r="F17" i="9" s="1"/>
  <c r="R17" i="9" s="1"/>
  <c r="AQ61" i="3"/>
  <c r="E17" i="9" s="1"/>
  <c r="BG61" i="3"/>
  <c r="BH61" i="3"/>
  <c r="BK61" i="3"/>
  <c r="BL61" i="3"/>
  <c r="BN61" i="3"/>
  <c r="BO61" i="3"/>
  <c r="BP61" i="3"/>
  <c r="BS61" i="3"/>
  <c r="BT61" i="3"/>
  <c r="AP62" i="3"/>
  <c r="AQ62" i="3"/>
  <c r="AR62" i="3"/>
  <c r="AT62" i="3"/>
  <c r="AU62" i="3"/>
  <c r="AV62" i="3"/>
  <c r="AX62" i="3"/>
  <c r="AY62" i="3"/>
  <c r="AZ62" i="3"/>
  <c r="BB62" i="3"/>
  <c r="BC62" i="3"/>
  <c r="BD62" i="3"/>
  <c r="BF62" i="3"/>
  <c r="BG62" i="3"/>
  <c r="BH62" i="3"/>
  <c r="BJ62" i="3"/>
  <c r="BK62" i="3"/>
  <c r="BL62" i="3"/>
  <c r="BN62" i="3"/>
  <c r="BO62" i="3"/>
  <c r="BP62" i="3"/>
  <c r="BR62" i="3"/>
  <c r="BS62" i="3"/>
  <c r="BT62" i="3"/>
  <c r="AP63" i="3"/>
  <c r="F18" i="9" s="1"/>
  <c r="R18" i="9" s="1"/>
  <c r="BJ63" i="3"/>
  <c r="BK63" i="3"/>
  <c r="BL63" i="3"/>
  <c r="BN63" i="3"/>
  <c r="BO63" i="3"/>
  <c r="BP63" i="3"/>
  <c r="BR63" i="3"/>
  <c r="BS63" i="3"/>
  <c r="BT63" i="3"/>
  <c r="AP64" i="3"/>
  <c r="AT64" i="3"/>
  <c r="AX64" i="3"/>
  <c r="BG64" i="3"/>
  <c r="E34" i="16" s="1"/>
  <c r="K34" i="16" s="1"/>
  <c r="BH64" i="3"/>
  <c r="G34" i="16" s="1"/>
  <c r="M34" i="16" s="1"/>
  <c r="BK64" i="3"/>
  <c r="H34" i="16" s="1"/>
  <c r="N34" i="16" s="1"/>
  <c r="BL64" i="3"/>
  <c r="J34" i="16" s="1"/>
  <c r="P34" i="16" s="1"/>
  <c r="BN64" i="3"/>
  <c r="BO64" i="3"/>
  <c r="BP64" i="3"/>
  <c r="BR64" i="3"/>
  <c r="BS64" i="3"/>
  <c r="BT64" i="3"/>
  <c r="AP65" i="3"/>
  <c r="AQ65" i="3"/>
  <c r="AR65" i="3"/>
  <c r="AT65" i="3"/>
  <c r="AY65" i="3"/>
  <c r="AZ65" i="3"/>
  <c r="BB65" i="3"/>
  <c r="BC65" i="3"/>
  <c r="BD65" i="3"/>
  <c r="BG65" i="3"/>
  <c r="E35" i="16" s="1"/>
  <c r="K35" i="16" s="1"/>
  <c r="BH65" i="3"/>
  <c r="G35" i="16" s="1"/>
  <c r="M35" i="16" s="1"/>
  <c r="BJ65" i="3"/>
  <c r="I35" i="16" s="1"/>
  <c r="O35" i="16" s="1"/>
  <c r="BK65" i="3"/>
  <c r="H35" i="16" s="1"/>
  <c r="N35" i="16" s="1"/>
  <c r="BL65" i="3"/>
  <c r="J35" i="16" s="1"/>
  <c r="P35" i="16" s="1"/>
  <c r="BN65" i="3"/>
  <c r="BO65" i="3"/>
  <c r="BP65" i="3"/>
  <c r="BR65" i="3"/>
  <c r="BS65" i="3"/>
  <c r="BT65" i="3"/>
  <c r="AP4" i="3"/>
  <c r="AQ4" i="3"/>
  <c r="AR4" i="3"/>
  <c r="AT4" i="3"/>
  <c r="AU4" i="3"/>
  <c r="AV4" i="3"/>
  <c r="AX4" i="3"/>
  <c r="AY4" i="3"/>
  <c r="AZ4" i="3"/>
  <c r="BB4" i="3"/>
  <c r="BC4" i="3"/>
  <c r="BD4" i="3"/>
  <c r="BG4" i="3"/>
  <c r="BH4" i="3"/>
  <c r="BK4" i="3"/>
  <c r="BL4" i="3"/>
  <c r="BN4" i="3"/>
  <c r="BO4" i="3"/>
  <c r="BP4" i="3"/>
  <c r="BR4" i="3"/>
  <c r="BS4" i="3"/>
  <c r="BT4" i="3"/>
  <c r="AP5" i="3"/>
  <c r="AQ5" i="3"/>
  <c r="AR5" i="3"/>
  <c r="AT5" i="3"/>
  <c r="AU5" i="3"/>
  <c r="AV5" i="3"/>
  <c r="AX5" i="3"/>
  <c r="AY5" i="3"/>
  <c r="AZ5" i="3"/>
  <c r="BB5" i="3"/>
  <c r="BC5" i="3"/>
  <c r="BD5" i="3"/>
  <c r="BG5" i="3"/>
  <c r="E7" i="16" s="1"/>
  <c r="K7" i="16" s="1"/>
  <c r="BH5" i="3"/>
  <c r="G7" i="16" s="1"/>
  <c r="M7" i="16" s="1"/>
  <c r="BK5" i="3"/>
  <c r="H7" i="16" s="1"/>
  <c r="N7" i="16" s="1"/>
  <c r="BL5" i="3"/>
  <c r="J7" i="16" s="1"/>
  <c r="P7" i="16" s="1"/>
  <c r="BN5" i="3"/>
  <c r="BO5" i="3"/>
  <c r="BP5" i="3"/>
  <c r="BR5" i="3"/>
  <c r="BS5" i="3"/>
  <c r="BT5" i="3"/>
  <c r="AP6" i="3"/>
  <c r="AQ6" i="3"/>
  <c r="AR6" i="3"/>
  <c r="AT6" i="3"/>
  <c r="AU6" i="3"/>
  <c r="AV6" i="3"/>
  <c r="AY6" i="3"/>
  <c r="BB6" i="3"/>
  <c r="BG6" i="3"/>
  <c r="E8" i="16" s="1"/>
  <c r="K8" i="16" s="1"/>
  <c r="BH6" i="3"/>
  <c r="G8" i="16" s="1"/>
  <c r="M8" i="16" s="1"/>
  <c r="BK6" i="3"/>
  <c r="H8" i="16" s="1"/>
  <c r="N8" i="16" s="1"/>
  <c r="BL6" i="3"/>
  <c r="J8" i="16" s="1"/>
  <c r="P8" i="16" s="1"/>
  <c r="BN6" i="3"/>
  <c r="BO6" i="3"/>
  <c r="BP6" i="3"/>
  <c r="BR6" i="3"/>
  <c r="BS6" i="3"/>
  <c r="BT6" i="3"/>
  <c r="AP7" i="3"/>
  <c r="AQ7" i="3"/>
  <c r="AR7" i="3"/>
  <c r="AT7" i="3"/>
  <c r="AU7" i="3"/>
  <c r="AV7" i="3"/>
  <c r="BF7" i="3"/>
  <c r="BG7" i="3"/>
  <c r="BH7" i="3"/>
  <c r="BJ7" i="3"/>
  <c r="BK7" i="3"/>
  <c r="BL7" i="3"/>
  <c r="BN7" i="3"/>
  <c r="BO7" i="3"/>
  <c r="BP7" i="3"/>
  <c r="BR7" i="3"/>
  <c r="BS7" i="3"/>
  <c r="BT7" i="3"/>
  <c r="AP8" i="3"/>
  <c r="AQ8" i="3"/>
  <c r="AR8" i="3"/>
  <c r="AT8" i="3"/>
  <c r="AU8" i="3"/>
  <c r="AV8" i="3"/>
  <c r="AX8" i="3"/>
  <c r="AY8" i="3"/>
  <c r="AZ8" i="3"/>
  <c r="BB8" i="3"/>
  <c r="BC8" i="3"/>
  <c r="BD8" i="3"/>
  <c r="BF8" i="3"/>
  <c r="BG8" i="3"/>
  <c r="BH8" i="3"/>
  <c r="BJ8" i="3"/>
  <c r="BK8" i="3"/>
  <c r="BL8" i="3"/>
  <c r="BN8" i="3"/>
  <c r="BO8" i="3"/>
  <c r="BP8" i="3"/>
  <c r="BR8" i="3"/>
  <c r="BS8" i="3"/>
  <c r="BT8" i="3"/>
  <c r="BG9" i="3"/>
  <c r="BH9" i="3"/>
  <c r="BK9" i="3"/>
  <c r="BL9" i="3"/>
  <c r="BN9" i="3"/>
  <c r="BO9" i="3"/>
  <c r="BP9" i="3"/>
  <c r="BR9" i="3"/>
  <c r="BS9" i="3"/>
  <c r="BT9" i="3"/>
  <c r="AP10" i="3"/>
  <c r="AQ10" i="3"/>
  <c r="AR10" i="3"/>
  <c r="AT10" i="3"/>
  <c r="AU10" i="3"/>
  <c r="AV10" i="3"/>
  <c r="AX10" i="3"/>
  <c r="AY10" i="3"/>
  <c r="AZ10" i="3"/>
  <c r="BB10" i="3"/>
  <c r="BC10" i="3"/>
  <c r="BD10" i="3"/>
  <c r="BP10" i="3"/>
  <c r="BN10" i="3"/>
  <c r="BO10" i="3"/>
  <c r="BS10" i="3"/>
  <c r="BR10" i="3"/>
  <c r="AP11" i="3"/>
  <c r="AQ11" i="3"/>
  <c r="AR11" i="3"/>
  <c r="AT11" i="3"/>
  <c r="AU11" i="3"/>
  <c r="AV11" i="3"/>
  <c r="AX11" i="3"/>
  <c r="AY11" i="3"/>
  <c r="AZ11" i="3"/>
  <c r="BB11" i="3"/>
  <c r="BC11" i="3"/>
  <c r="BD11" i="3"/>
  <c r="BG11" i="3"/>
  <c r="E10" i="16" s="1"/>
  <c r="K10" i="16" s="1"/>
  <c r="BN11" i="3"/>
  <c r="BO11" i="3"/>
  <c r="BP11" i="3"/>
  <c r="BR11" i="3"/>
  <c r="BS11" i="3"/>
  <c r="BT11" i="3"/>
  <c r="AP12" i="3"/>
  <c r="AQ12" i="3"/>
  <c r="AR12" i="3"/>
  <c r="AT12" i="3"/>
  <c r="AU12" i="3"/>
  <c r="AV12" i="3"/>
  <c r="AX12" i="3"/>
  <c r="AY12" i="3"/>
  <c r="AZ12" i="3"/>
  <c r="BB12" i="3"/>
  <c r="BC12" i="3"/>
  <c r="BD12" i="3"/>
  <c r="BJ12" i="3"/>
  <c r="I11" i="16" s="1"/>
  <c r="O11" i="16" s="1"/>
  <c r="BN12" i="3"/>
  <c r="BO12" i="3"/>
  <c r="BP12" i="3"/>
  <c r="BR12" i="3"/>
  <c r="BS12" i="3"/>
  <c r="BT12" i="3"/>
  <c r="AP13" i="3"/>
  <c r="AQ13" i="3"/>
  <c r="AR13" i="3"/>
  <c r="AT13" i="3"/>
  <c r="AU13" i="3"/>
  <c r="AV13" i="3"/>
  <c r="AX13" i="3"/>
  <c r="AY13" i="3"/>
  <c r="AZ13" i="3"/>
  <c r="BB13" i="3"/>
  <c r="BC13" i="3"/>
  <c r="BD13" i="3"/>
  <c r="BG13" i="3"/>
  <c r="BH13" i="3"/>
  <c r="BJ13" i="3"/>
  <c r="BK13" i="3"/>
  <c r="BL13" i="3"/>
  <c r="BN13" i="3"/>
  <c r="BO13" i="3"/>
  <c r="BP13" i="3"/>
  <c r="BR13" i="3"/>
  <c r="BS13" i="3"/>
  <c r="BT13" i="3"/>
  <c r="AP14" i="3"/>
  <c r="AQ14" i="3"/>
  <c r="AR14" i="3"/>
  <c r="AT14" i="3"/>
  <c r="AU14" i="3"/>
  <c r="AV14" i="3"/>
  <c r="BG14" i="3"/>
  <c r="E12" i="16" s="1"/>
  <c r="K12" i="16" s="1"/>
  <c r="BH14" i="3"/>
  <c r="G12" i="16" s="1"/>
  <c r="M12" i="16" s="1"/>
  <c r="BJ14" i="3"/>
  <c r="I12" i="16" s="1"/>
  <c r="O12" i="16" s="1"/>
  <c r="BK14" i="3"/>
  <c r="H12" i="16" s="1"/>
  <c r="N12" i="16" s="1"/>
  <c r="BL14" i="3"/>
  <c r="J12" i="16" s="1"/>
  <c r="P12" i="16" s="1"/>
  <c r="BN14" i="3"/>
  <c r="BO14" i="3"/>
  <c r="BP14" i="3"/>
  <c r="BR14" i="3"/>
  <c r="BS14" i="3"/>
  <c r="BT14" i="3"/>
  <c r="AP15" i="3"/>
  <c r="AQ15" i="3"/>
  <c r="AR15" i="3"/>
  <c r="AT15" i="3"/>
  <c r="AU15" i="3"/>
  <c r="AV15" i="3"/>
  <c r="AY15" i="3"/>
  <c r="AZ15" i="3"/>
  <c r="BB15" i="3"/>
  <c r="BC15" i="3"/>
  <c r="BD15" i="3"/>
  <c r="BG15" i="3"/>
  <c r="E13" i="16" s="1"/>
  <c r="K13" i="16" s="1"/>
  <c r="BH15" i="3"/>
  <c r="G13" i="16" s="1"/>
  <c r="M13" i="16" s="1"/>
  <c r="BK15" i="3"/>
  <c r="H13" i="16" s="1"/>
  <c r="N13" i="16" s="1"/>
  <c r="BL15" i="3"/>
  <c r="J13" i="16" s="1"/>
  <c r="P13" i="16" s="1"/>
  <c r="BN15" i="3"/>
  <c r="BO15" i="3"/>
  <c r="BP15" i="3"/>
  <c r="BR15" i="3"/>
  <c r="BS15" i="3"/>
  <c r="BT15" i="3"/>
  <c r="AP16" i="3"/>
  <c r="AQ16" i="3"/>
  <c r="AR16" i="3"/>
  <c r="AT16" i="3"/>
  <c r="AU16" i="3"/>
  <c r="AV16" i="3"/>
  <c r="BG16" i="3"/>
  <c r="E14" i="16" s="1"/>
  <c r="K14" i="16" s="1"/>
  <c r="BH16" i="3"/>
  <c r="G14" i="16" s="1"/>
  <c r="M14" i="16" s="1"/>
  <c r="BK16" i="3"/>
  <c r="H14" i="16" s="1"/>
  <c r="N14" i="16" s="1"/>
  <c r="BL16" i="3"/>
  <c r="J14" i="16" s="1"/>
  <c r="P14" i="16" s="1"/>
  <c r="BN16" i="3"/>
  <c r="BO16" i="3"/>
  <c r="BP16" i="3"/>
  <c r="BR16" i="3"/>
  <c r="BS16" i="3"/>
  <c r="BT16" i="3"/>
  <c r="AP17" i="3"/>
  <c r="AQ17" i="3"/>
  <c r="AR17" i="3"/>
  <c r="AT17" i="3"/>
  <c r="AU17" i="3"/>
  <c r="AV17" i="3"/>
  <c r="AX17" i="3"/>
  <c r="AY17" i="3"/>
  <c r="AZ17" i="3"/>
  <c r="BB17" i="3"/>
  <c r="BC17" i="3"/>
  <c r="BD17" i="3"/>
  <c r="BF17" i="3"/>
  <c r="F15" i="16" s="1"/>
  <c r="L15" i="16" s="1"/>
  <c r="BG17" i="3"/>
  <c r="E15" i="16" s="1"/>
  <c r="K15" i="16" s="1"/>
  <c r="BH17" i="3"/>
  <c r="G15" i="16" s="1"/>
  <c r="M15" i="16" s="1"/>
  <c r="BK17" i="3"/>
  <c r="H15" i="16" s="1"/>
  <c r="N15" i="16" s="1"/>
  <c r="BL17" i="3"/>
  <c r="J15" i="16" s="1"/>
  <c r="P15" i="16" s="1"/>
  <c r="BO17" i="3"/>
  <c r="BP17" i="3"/>
  <c r="BR17" i="3"/>
  <c r="BS17" i="3"/>
  <c r="BT17" i="3"/>
  <c r="AP18" i="3"/>
  <c r="AQ18" i="3"/>
  <c r="AR18" i="3"/>
  <c r="AT18" i="3"/>
  <c r="AU18" i="3"/>
  <c r="AV18" i="3"/>
  <c r="AX18" i="3"/>
  <c r="AY18" i="3"/>
  <c r="AZ18" i="3"/>
  <c r="BB18" i="3"/>
  <c r="BC18" i="3"/>
  <c r="BD18" i="3"/>
  <c r="BG18" i="3"/>
  <c r="E16" i="16" s="1"/>
  <c r="K16" i="16" s="1"/>
  <c r="BH18" i="3"/>
  <c r="G16" i="16" s="1"/>
  <c r="M16" i="16" s="1"/>
  <c r="BK18" i="3"/>
  <c r="H16" i="16" s="1"/>
  <c r="N16" i="16" s="1"/>
  <c r="BL18" i="3"/>
  <c r="J16" i="16" s="1"/>
  <c r="P16" i="16" s="1"/>
  <c r="BN18" i="3"/>
  <c r="BO18" i="3"/>
  <c r="BP18" i="3"/>
  <c r="BR18" i="3"/>
  <c r="BS18" i="3"/>
  <c r="BT18" i="3"/>
  <c r="AP19" i="3"/>
  <c r="AQ19" i="3"/>
  <c r="AR19" i="3"/>
  <c r="AT19" i="3"/>
  <c r="AU19" i="3"/>
  <c r="AV19" i="3"/>
  <c r="AX19" i="3"/>
  <c r="AY19" i="3"/>
  <c r="AZ19" i="3"/>
  <c r="BB19" i="3"/>
  <c r="BC19" i="3"/>
  <c r="BD19" i="3"/>
  <c r="BF19" i="3"/>
  <c r="F17" i="16" s="1"/>
  <c r="L17" i="16" s="1"/>
  <c r="BG19" i="3"/>
  <c r="E17" i="16" s="1"/>
  <c r="K17" i="16" s="1"/>
  <c r="BH19" i="3"/>
  <c r="G17" i="16" s="1"/>
  <c r="M17" i="16" s="1"/>
  <c r="BK19" i="3"/>
  <c r="H17" i="16" s="1"/>
  <c r="N17" i="16" s="1"/>
  <c r="BL19" i="3"/>
  <c r="J17" i="16" s="1"/>
  <c r="P17" i="16" s="1"/>
  <c r="BN19" i="3"/>
  <c r="BO19" i="3"/>
  <c r="BP19" i="3"/>
  <c r="BR19" i="3"/>
  <c r="BS19" i="3"/>
  <c r="BT19" i="3"/>
  <c r="AP20" i="3"/>
  <c r="AQ20" i="3"/>
  <c r="AR20" i="3"/>
  <c r="AT20" i="3"/>
  <c r="AU20" i="3"/>
  <c r="AV20" i="3"/>
  <c r="AX20" i="3"/>
  <c r="AY20" i="3"/>
  <c r="AZ20" i="3"/>
  <c r="BB20" i="3"/>
  <c r="BC20" i="3"/>
  <c r="BD20" i="3"/>
  <c r="BG20" i="3"/>
  <c r="E18" i="16" s="1"/>
  <c r="K18" i="16" s="1"/>
  <c r="BH20" i="3"/>
  <c r="G18" i="16" s="1"/>
  <c r="M18" i="16" s="1"/>
  <c r="BK20" i="3"/>
  <c r="H18" i="16" s="1"/>
  <c r="N18" i="16" s="1"/>
  <c r="BL20" i="3"/>
  <c r="J18" i="16" s="1"/>
  <c r="P18" i="16" s="1"/>
  <c r="BN20" i="3"/>
  <c r="BO20" i="3"/>
  <c r="BP20" i="3"/>
  <c r="BR20" i="3"/>
  <c r="BS20" i="3"/>
  <c r="BT20" i="3"/>
  <c r="AP21" i="3"/>
  <c r="AQ21" i="3"/>
  <c r="AR21" i="3"/>
  <c r="AT21" i="3"/>
  <c r="AU21" i="3"/>
  <c r="AV21" i="3"/>
  <c r="AY21" i="3"/>
  <c r="AZ21" i="3"/>
  <c r="BC21" i="3"/>
  <c r="BD21" i="3"/>
  <c r="BG21" i="3"/>
  <c r="E19" i="16" s="1"/>
  <c r="K19" i="16" s="1"/>
  <c r="BH21" i="3"/>
  <c r="G19" i="16" s="1"/>
  <c r="M19" i="16" s="1"/>
  <c r="BK21" i="3"/>
  <c r="H19" i="16" s="1"/>
  <c r="N19" i="16" s="1"/>
  <c r="BL21" i="3"/>
  <c r="J19" i="16" s="1"/>
  <c r="P19" i="16" s="1"/>
  <c r="BN21" i="3"/>
  <c r="BO21" i="3"/>
  <c r="BP21" i="3"/>
  <c r="BR21" i="3"/>
  <c r="BS21" i="3"/>
  <c r="BT21" i="3"/>
  <c r="AP22" i="3"/>
  <c r="AQ22" i="3"/>
  <c r="AR22" i="3"/>
  <c r="AT22" i="3"/>
  <c r="AU22" i="3"/>
  <c r="AV22" i="3"/>
  <c r="AY22" i="3"/>
  <c r="AZ22" i="3"/>
  <c r="BC22" i="3"/>
  <c r="BD22" i="3"/>
  <c r="BF22" i="3"/>
  <c r="BG22" i="3"/>
  <c r="BH22" i="3"/>
  <c r="BJ22" i="3"/>
  <c r="BK22" i="3"/>
  <c r="BL22" i="3"/>
  <c r="BN22" i="3"/>
  <c r="BO22" i="3"/>
  <c r="BP22" i="3"/>
  <c r="BR22" i="3"/>
  <c r="BS22" i="3"/>
  <c r="BT22" i="3"/>
  <c r="AP23" i="3"/>
  <c r="AQ23" i="3"/>
  <c r="AR23" i="3"/>
  <c r="AT23" i="3"/>
  <c r="AU23" i="3"/>
  <c r="AV23" i="3"/>
  <c r="AX23" i="3"/>
  <c r="AY23" i="3"/>
  <c r="AZ23" i="3"/>
  <c r="BB23" i="3"/>
  <c r="BC23" i="3"/>
  <c r="BD23" i="3"/>
  <c r="BF23" i="3"/>
  <c r="BG23" i="3"/>
  <c r="BH23" i="3"/>
  <c r="BJ23" i="3"/>
  <c r="BK23" i="3"/>
  <c r="BL23" i="3"/>
  <c r="BN23" i="3"/>
  <c r="F6" i="11" s="1"/>
  <c r="L6" i="11" s="1"/>
  <c r="BO23" i="3"/>
  <c r="E6" i="11" s="1"/>
  <c r="K6" i="11" s="1"/>
  <c r="BP23" i="3"/>
  <c r="G6" i="11" s="1"/>
  <c r="M6" i="11" s="1"/>
  <c r="BR23" i="3"/>
  <c r="I6" i="11" s="1"/>
  <c r="O6" i="11" s="1"/>
  <c r="BS23" i="3"/>
  <c r="H6" i="11" s="1"/>
  <c r="N6" i="11" s="1"/>
  <c r="BT23" i="3"/>
  <c r="J6" i="11" s="1"/>
  <c r="P6" i="11" s="1"/>
  <c r="AP24" i="3"/>
  <c r="AQ24" i="3"/>
  <c r="AR24" i="3"/>
  <c r="AT24" i="3"/>
  <c r="AU24" i="3"/>
  <c r="AV24" i="3"/>
  <c r="BD24" i="3"/>
  <c r="BG24" i="3"/>
  <c r="BH24" i="3"/>
  <c r="BJ24" i="3"/>
  <c r="BK24" i="3"/>
  <c r="BL24" i="3"/>
  <c r="BN24" i="3"/>
  <c r="BO24" i="3"/>
  <c r="BP24" i="3"/>
  <c r="BR24" i="3"/>
  <c r="BS24" i="3"/>
  <c r="BT24" i="3"/>
  <c r="AP25" i="3"/>
  <c r="AQ25" i="3"/>
  <c r="AR25" i="3"/>
  <c r="AT25" i="3"/>
  <c r="AU25" i="3"/>
  <c r="AV25" i="3"/>
  <c r="AX25" i="3"/>
  <c r="BC25" i="3"/>
  <c r="BB25" i="3"/>
  <c r="BF25" i="3"/>
  <c r="F20" i="16" s="1"/>
  <c r="L20" i="16" s="1"/>
  <c r="BG25" i="3"/>
  <c r="E20" i="16" s="1"/>
  <c r="K20" i="16" s="1"/>
  <c r="BH25" i="3"/>
  <c r="G20" i="16" s="1"/>
  <c r="M20" i="16" s="1"/>
  <c r="BJ25" i="3"/>
  <c r="I20" i="16" s="1"/>
  <c r="O20" i="16" s="1"/>
  <c r="BK25" i="3"/>
  <c r="H20" i="16" s="1"/>
  <c r="N20" i="16" s="1"/>
  <c r="BL25" i="3"/>
  <c r="J20" i="16" s="1"/>
  <c r="P20" i="16" s="1"/>
  <c r="BN25" i="3"/>
  <c r="BO25" i="3"/>
  <c r="BP25" i="3"/>
  <c r="BR25" i="3"/>
  <c r="BS25" i="3"/>
  <c r="BT25" i="3"/>
  <c r="AP26" i="3"/>
  <c r="AQ26" i="3"/>
  <c r="AR26" i="3"/>
  <c r="AT26" i="3"/>
  <c r="AU26" i="3"/>
  <c r="AV26" i="3"/>
  <c r="AX26" i="3"/>
  <c r="AY26" i="3"/>
  <c r="AZ26" i="3"/>
  <c r="BB26" i="3"/>
  <c r="BC26" i="3"/>
  <c r="BD26" i="3"/>
  <c r="BG26" i="3"/>
  <c r="E21" i="16" s="1"/>
  <c r="K21" i="16" s="1"/>
  <c r="BH26" i="3"/>
  <c r="G21" i="16" s="1"/>
  <c r="M21" i="16" s="1"/>
  <c r="BK26" i="3"/>
  <c r="H21" i="16" s="1"/>
  <c r="N21" i="16" s="1"/>
  <c r="BL26" i="3"/>
  <c r="J21" i="16" s="1"/>
  <c r="P21" i="16" s="1"/>
  <c r="BN26" i="3"/>
  <c r="BO26" i="3"/>
  <c r="BP26" i="3"/>
  <c r="BR26" i="3"/>
  <c r="BS26" i="3"/>
  <c r="BT26" i="3"/>
  <c r="AP27" i="3"/>
  <c r="AQ27" i="3"/>
  <c r="AR27" i="3"/>
  <c r="AT27" i="3"/>
  <c r="AU27" i="3"/>
  <c r="AV27" i="3"/>
  <c r="AX27" i="3"/>
  <c r="AY27" i="3"/>
  <c r="AZ27" i="3"/>
  <c r="BB27" i="3"/>
  <c r="BC27" i="3"/>
  <c r="BD27" i="3"/>
  <c r="BG27" i="3"/>
  <c r="E22" i="16" s="1"/>
  <c r="K22" i="16" s="1"/>
  <c r="BH27" i="3"/>
  <c r="G22" i="16" s="1"/>
  <c r="M22" i="16" s="1"/>
  <c r="BK27" i="3"/>
  <c r="H22" i="16" s="1"/>
  <c r="N22" i="16" s="1"/>
  <c r="BL27" i="3"/>
  <c r="J22" i="16" s="1"/>
  <c r="P22" i="16" s="1"/>
  <c r="BN27" i="3"/>
  <c r="BO27" i="3"/>
  <c r="BP27" i="3"/>
  <c r="BR27" i="3"/>
  <c r="BS27" i="3"/>
  <c r="BT27" i="3"/>
  <c r="AQ28" i="3"/>
  <c r="AP28" i="3"/>
  <c r="AR28" i="3"/>
  <c r="AU28" i="3"/>
  <c r="AT28" i="3"/>
  <c r="AV28" i="3"/>
  <c r="AX28" i="3"/>
  <c r="AY28" i="3"/>
  <c r="AZ28" i="3"/>
  <c r="BB28" i="3"/>
  <c r="BC28" i="3"/>
  <c r="BD28" i="3"/>
  <c r="BG28" i="3"/>
  <c r="E23" i="16" s="1"/>
  <c r="K23" i="16" s="1"/>
  <c r="BH28" i="3"/>
  <c r="G23" i="16" s="1"/>
  <c r="M23" i="16" s="1"/>
  <c r="BK28" i="3"/>
  <c r="H23" i="16" s="1"/>
  <c r="N23" i="16" s="1"/>
  <c r="BL28" i="3"/>
  <c r="J23" i="16" s="1"/>
  <c r="P23" i="16" s="1"/>
  <c r="BO28" i="3"/>
  <c r="BN28" i="3"/>
  <c r="BP28" i="3"/>
  <c r="BR28" i="3"/>
  <c r="AP29" i="3"/>
  <c r="AQ29" i="3"/>
  <c r="AR29" i="3"/>
  <c r="AT29" i="3"/>
  <c r="AU29" i="3"/>
  <c r="AV29" i="3"/>
  <c r="BG29" i="3"/>
  <c r="E24" i="16" s="1"/>
  <c r="K24" i="16" s="1"/>
  <c r="BH29" i="3"/>
  <c r="G24" i="16" s="1"/>
  <c r="M24" i="16" s="1"/>
  <c r="BJ29" i="3"/>
  <c r="I24" i="16" s="1"/>
  <c r="O24" i="16" s="1"/>
  <c r="BK29" i="3"/>
  <c r="H24" i="16" s="1"/>
  <c r="N24" i="16" s="1"/>
  <c r="BL29" i="3"/>
  <c r="J24" i="16" s="1"/>
  <c r="P24" i="16" s="1"/>
  <c r="BN29" i="3"/>
  <c r="BO29" i="3"/>
  <c r="BP29" i="3"/>
  <c r="BR29" i="3"/>
  <c r="BS29" i="3"/>
  <c r="BT29" i="3"/>
  <c r="BF30" i="3"/>
  <c r="BG30" i="3"/>
  <c r="BH30" i="3"/>
  <c r="BJ30" i="3"/>
  <c r="BK30" i="3"/>
  <c r="BL30" i="3"/>
  <c r="BN30" i="3"/>
  <c r="BO30" i="3"/>
  <c r="BP30" i="3"/>
  <c r="BR30" i="3"/>
  <c r="BS30" i="3"/>
  <c r="BT30" i="3"/>
  <c r="AP31" i="3"/>
  <c r="AQ31" i="3"/>
  <c r="AR31" i="3"/>
  <c r="AT31" i="3"/>
  <c r="AU31" i="3"/>
  <c r="AV31" i="3"/>
  <c r="BG31" i="3"/>
  <c r="BH31" i="3"/>
  <c r="BK31" i="3"/>
  <c r="BL31" i="3"/>
  <c r="BN31" i="3"/>
  <c r="BO31" i="3"/>
  <c r="BP31" i="3"/>
  <c r="BR31" i="3"/>
  <c r="BS31" i="3"/>
  <c r="BT31" i="3"/>
  <c r="AX32" i="3"/>
  <c r="AY32" i="3"/>
  <c r="AZ32" i="3"/>
  <c r="BB32" i="3"/>
  <c r="BC32" i="3"/>
  <c r="BD32" i="3"/>
  <c r="BF32" i="3"/>
  <c r="BG32" i="3"/>
  <c r="BH32" i="3"/>
  <c r="BJ32" i="3"/>
  <c r="BK32" i="3"/>
  <c r="BL32" i="3"/>
  <c r="BN32" i="3"/>
  <c r="BO32" i="3"/>
  <c r="BP32" i="3"/>
  <c r="BR32" i="3"/>
  <c r="BS32" i="3"/>
  <c r="BT32" i="3"/>
  <c r="AP33" i="3"/>
  <c r="AQ33" i="3"/>
  <c r="AR33" i="3"/>
  <c r="AT33" i="3"/>
  <c r="AU33" i="3"/>
  <c r="AV33" i="3"/>
  <c r="AY33" i="3"/>
  <c r="AZ33" i="3"/>
  <c r="BC33" i="3"/>
  <c r="BD33" i="3"/>
  <c r="BF33" i="3"/>
  <c r="BG33" i="3"/>
  <c r="BH33" i="3"/>
  <c r="BJ33" i="3"/>
  <c r="BK33" i="3"/>
  <c r="BL33" i="3"/>
  <c r="BN33" i="3"/>
  <c r="BO33" i="3"/>
  <c r="BP33" i="3"/>
  <c r="BR33" i="3"/>
  <c r="BS33" i="3"/>
  <c r="BT33" i="3"/>
  <c r="AP34" i="3"/>
  <c r="AQ34" i="3"/>
  <c r="AR34" i="3"/>
  <c r="AT34" i="3"/>
  <c r="AU34" i="3"/>
  <c r="AV34" i="3"/>
  <c r="BF34" i="3"/>
  <c r="BG34" i="3"/>
  <c r="BH34" i="3"/>
  <c r="BJ34" i="3"/>
  <c r="BK34" i="3"/>
  <c r="BL34" i="3"/>
  <c r="BN34" i="3"/>
  <c r="BO34" i="3"/>
  <c r="BP34" i="3"/>
  <c r="BR34" i="3"/>
  <c r="BS34" i="3"/>
  <c r="BT34" i="3"/>
  <c r="AP35" i="3"/>
  <c r="AQ35" i="3"/>
  <c r="AR35" i="3"/>
  <c r="AT35" i="3"/>
  <c r="AU35" i="3"/>
  <c r="AV35" i="3"/>
  <c r="AY35" i="3"/>
  <c r="AZ35" i="3"/>
  <c r="BC35" i="3"/>
  <c r="BD35" i="3"/>
  <c r="BG35" i="3"/>
  <c r="E25" i="16" s="1"/>
  <c r="K25" i="16" s="1"/>
  <c r="BH35" i="3"/>
  <c r="G25" i="16" s="1"/>
  <c r="M25" i="16" s="1"/>
  <c r="BK35" i="3"/>
  <c r="H25" i="16" s="1"/>
  <c r="N25" i="16" s="1"/>
  <c r="BL35" i="3"/>
  <c r="J25" i="16" s="1"/>
  <c r="P25" i="16" s="1"/>
  <c r="BN35" i="3"/>
  <c r="BO35" i="3"/>
  <c r="BP35" i="3"/>
  <c r="BR35" i="3"/>
  <c r="BS35" i="3"/>
  <c r="BT35" i="3"/>
  <c r="AP36" i="3"/>
  <c r="AQ36" i="3"/>
  <c r="AR36" i="3"/>
  <c r="AT36" i="3"/>
  <c r="AU36" i="3"/>
  <c r="AV36" i="3"/>
  <c r="AY36" i="3"/>
  <c r="AZ36" i="3"/>
  <c r="BC36" i="3"/>
  <c r="BD36" i="3"/>
  <c r="BF36" i="3"/>
  <c r="BG36" i="3"/>
  <c r="BH36" i="3"/>
  <c r="BJ36" i="3"/>
  <c r="BK36" i="3"/>
  <c r="BL36" i="3"/>
  <c r="BN36" i="3"/>
  <c r="BO36" i="3"/>
  <c r="BP36" i="3"/>
  <c r="BR36" i="3"/>
  <c r="BS36" i="3"/>
  <c r="BT36" i="3"/>
  <c r="AP37" i="3"/>
  <c r="AQ37" i="3"/>
  <c r="AR37" i="3"/>
  <c r="AT37" i="3"/>
  <c r="AU37" i="3"/>
  <c r="AV37" i="3"/>
  <c r="BF37" i="3"/>
  <c r="BG37" i="3"/>
  <c r="BH37" i="3"/>
  <c r="BJ37" i="3"/>
  <c r="BK37" i="3"/>
  <c r="BL37" i="3"/>
  <c r="BN37" i="3"/>
  <c r="F7" i="11" s="1"/>
  <c r="L7" i="11" s="1"/>
  <c r="BO37" i="3"/>
  <c r="E7" i="11" s="1"/>
  <c r="K7" i="11" s="1"/>
  <c r="BP37" i="3"/>
  <c r="G7" i="11" s="1"/>
  <c r="M7" i="11" s="1"/>
  <c r="BR37" i="3"/>
  <c r="I7" i="11" s="1"/>
  <c r="O7" i="11" s="1"/>
  <c r="BS37" i="3"/>
  <c r="H7" i="11" s="1"/>
  <c r="N7" i="11" s="1"/>
  <c r="BT37" i="3"/>
  <c r="J7" i="11" s="1"/>
  <c r="P7" i="11" s="1"/>
  <c r="AP38" i="3"/>
  <c r="AQ38" i="3"/>
  <c r="AR38" i="3"/>
  <c r="AU38" i="3"/>
  <c r="AT38" i="3"/>
  <c r="AV38" i="3"/>
  <c r="AY38" i="3"/>
  <c r="AZ38" i="3"/>
  <c r="BC38" i="3"/>
  <c r="BD38" i="3"/>
  <c r="BG38" i="3"/>
  <c r="E26" i="16" s="1"/>
  <c r="K26" i="16" s="1"/>
  <c r="BH38" i="3"/>
  <c r="G26" i="16" s="1"/>
  <c r="M26" i="16" s="1"/>
  <c r="BK38" i="3"/>
  <c r="H26" i="16" s="1"/>
  <c r="N26" i="16" s="1"/>
  <c r="BL38" i="3"/>
  <c r="J26" i="16" s="1"/>
  <c r="P26" i="16" s="1"/>
  <c r="BN38" i="3"/>
  <c r="BO38" i="3"/>
  <c r="BP38" i="3"/>
  <c r="BR38" i="3"/>
  <c r="BT38" i="3"/>
  <c r="AP39" i="3"/>
  <c r="AQ39" i="3"/>
  <c r="AR39" i="3"/>
  <c r="AU39" i="3"/>
  <c r="AT39" i="3"/>
  <c r="AV39" i="3"/>
  <c r="AY39" i="3"/>
  <c r="AZ39" i="3"/>
  <c r="BC39" i="3"/>
  <c r="BD39" i="3"/>
  <c r="BG39" i="3"/>
  <c r="E27" i="16" s="1"/>
  <c r="K27" i="16" s="1"/>
  <c r="BH39" i="3"/>
  <c r="G27" i="16" s="1"/>
  <c r="M27" i="16" s="1"/>
  <c r="BK39" i="3"/>
  <c r="H27" i="16" s="1"/>
  <c r="N27" i="16" s="1"/>
  <c r="BL39" i="3"/>
  <c r="J27" i="16" s="1"/>
  <c r="P27" i="16" s="1"/>
  <c r="BN39" i="3"/>
  <c r="BO39" i="3"/>
  <c r="BP39" i="3"/>
  <c r="BR39" i="3"/>
  <c r="BS39" i="3"/>
  <c r="BT39" i="3"/>
  <c r="AP40" i="3"/>
  <c r="AQ40" i="3"/>
  <c r="AR40" i="3"/>
  <c r="AT40" i="3"/>
  <c r="AU40" i="3"/>
  <c r="AV40" i="3"/>
  <c r="AY40" i="3"/>
  <c r="AZ40" i="3"/>
  <c r="BC40" i="3"/>
  <c r="BD40" i="3"/>
  <c r="BF40" i="3"/>
  <c r="BG40" i="3"/>
  <c r="BH40" i="3"/>
  <c r="BJ40" i="3"/>
  <c r="BK40" i="3"/>
  <c r="BL40" i="3"/>
  <c r="BN40" i="3"/>
  <c r="BO40" i="3"/>
  <c r="BP40" i="3"/>
  <c r="BR40" i="3"/>
  <c r="BS40" i="3"/>
  <c r="BT40" i="3"/>
  <c r="AP41" i="3"/>
  <c r="AQ41" i="3"/>
  <c r="AR41" i="3"/>
  <c r="AT41" i="3"/>
  <c r="AU41" i="3"/>
  <c r="AV41" i="3"/>
  <c r="AX41" i="3"/>
  <c r="AY41" i="3"/>
  <c r="AZ41" i="3"/>
  <c r="BB41" i="3"/>
  <c r="BC41" i="3"/>
  <c r="BD41" i="3"/>
  <c r="BF41" i="3"/>
  <c r="BG41" i="3"/>
  <c r="BH41" i="3"/>
  <c r="BJ41" i="3"/>
  <c r="BK41" i="3"/>
  <c r="BL41" i="3"/>
  <c r="BN41" i="3"/>
  <c r="BO41" i="3"/>
  <c r="BP41" i="3"/>
  <c r="BR41" i="3"/>
  <c r="BS41" i="3"/>
  <c r="BT41" i="3"/>
  <c r="AP42" i="3"/>
  <c r="AQ42" i="3"/>
  <c r="AR42" i="3"/>
  <c r="AT42" i="3"/>
  <c r="AU42" i="3"/>
  <c r="AV42" i="3"/>
  <c r="AX42" i="3"/>
  <c r="AY42" i="3"/>
  <c r="AZ42" i="3"/>
  <c r="BB42" i="3"/>
  <c r="BC42" i="3"/>
  <c r="BD42" i="3"/>
  <c r="BF42" i="3"/>
  <c r="BG42" i="3"/>
  <c r="BH42" i="3"/>
  <c r="BJ42" i="3"/>
  <c r="BK42" i="3"/>
  <c r="BL42" i="3"/>
  <c r="BN42" i="3"/>
  <c r="BO42" i="3"/>
  <c r="BP42" i="3"/>
  <c r="BR42" i="3"/>
  <c r="BS42" i="3"/>
  <c r="BT42" i="3"/>
  <c r="AP43" i="3"/>
  <c r="F7" i="9" s="1"/>
  <c r="R7" i="9" s="1"/>
  <c r="AT43" i="3"/>
  <c r="I7" i="9" s="1"/>
  <c r="U7" i="9" s="1"/>
  <c r="AY43" i="3"/>
  <c r="AZ43" i="3"/>
  <c r="BC43" i="3"/>
  <c r="BD43" i="3"/>
  <c r="BF43" i="3"/>
  <c r="F28" i="16" s="1"/>
  <c r="L28" i="16" s="1"/>
  <c r="BJ43" i="3"/>
  <c r="I28" i="16" s="1"/>
  <c r="O28" i="16" s="1"/>
  <c r="BL43" i="3"/>
  <c r="J28" i="16" s="1"/>
  <c r="P28" i="16" s="1"/>
  <c r="BN43" i="3"/>
  <c r="BO43" i="3"/>
  <c r="BP43" i="3"/>
  <c r="BR43" i="3"/>
  <c r="BS43" i="3"/>
  <c r="BT43" i="3"/>
  <c r="AP44" i="3"/>
  <c r="AQ44" i="3"/>
  <c r="AR44" i="3"/>
  <c r="AT44" i="3"/>
  <c r="AU44" i="3"/>
  <c r="AV44" i="3"/>
  <c r="BF44" i="3"/>
  <c r="BJ44" i="3"/>
  <c r="BN44" i="3"/>
  <c r="BO44" i="3"/>
  <c r="BP44" i="3"/>
  <c r="BR44" i="3"/>
  <c r="BS44" i="3"/>
  <c r="BT44" i="3"/>
  <c r="AP45" i="3"/>
  <c r="AQ45" i="3"/>
  <c r="AR45" i="3"/>
  <c r="AT45" i="3"/>
  <c r="AU45" i="3"/>
  <c r="AV45" i="3"/>
  <c r="BG45" i="3"/>
  <c r="E29" i="16" s="1"/>
  <c r="K29" i="16" s="1"/>
  <c r="BH45" i="3"/>
  <c r="G29" i="16" s="1"/>
  <c r="M29" i="16" s="1"/>
  <c r="BK45" i="3"/>
  <c r="H29" i="16" s="1"/>
  <c r="N29" i="16" s="1"/>
  <c r="BL45" i="3"/>
  <c r="J29" i="16" s="1"/>
  <c r="P29" i="16" s="1"/>
  <c r="BN45" i="3"/>
  <c r="BO45" i="3"/>
  <c r="BP45" i="3"/>
  <c r="BR45" i="3"/>
  <c r="BS45" i="3"/>
  <c r="BT45" i="3"/>
  <c r="AP46" i="3"/>
  <c r="AQ46" i="3"/>
  <c r="AR46" i="3"/>
  <c r="AT46" i="3"/>
  <c r="AU46" i="3"/>
  <c r="AV46" i="3"/>
  <c r="AY46" i="3"/>
  <c r="AZ46" i="3"/>
  <c r="BC46" i="3"/>
  <c r="BD46" i="3"/>
  <c r="BF46" i="3"/>
  <c r="BG46" i="3"/>
  <c r="BH46" i="3"/>
  <c r="BJ46" i="3"/>
  <c r="BK46" i="3"/>
  <c r="BL46" i="3"/>
  <c r="BN46" i="3"/>
  <c r="BO46" i="3"/>
  <c r="BP46" i="3"/>
  <c r="BR46" i="3"/>
  <c r="BS46" i="3"/>
  <c r="BT46" i="3"/>
  <c r="AP47" i="3"/>
  <c r="AQ47" i="3"/>
  <c r="AR47" i="3"/>
  <c r="AT47" i="3"/>
  <c r="AU47" i="3"/>
  <c r="AV47" i="3"/>
  <c r="BN47" i="3"/>
  <c r="BO47" i="3"/>
  <c r="BP47" i="3"/>
  <c r="BR47" i="3"/>
  <c r="BS47" i="3"/>
  <c r="BT47" i="3"/>
  <c r="AP48" i="3"/>
  <c r="AQ49" i="3"/>
  <c r="AP49" i="3"/>
  <c r="AR49" i="3"/>
  <c r="AU49" i="3"/>
  <c r="AT49" i="3"/>
  <c r="AV49" i="3"/>
  <c r="AY49" i="3"/>
  <c r="AX49" i="3"/>
  <c r="AZ49" i="3"/>
  <c r="BC49" i="3"/>
  <c r="BB49" i="3"/>
  <c r="BD49" i="3"/>
  <c r="BH49" i="3"/>
  <c r="G32" i="16" s="1"/>
  <c r="M32" i="16" s="1"/>
  <c r="BG49" i="3"/>
  <c r="E32" i="16" s="1"/>
  <c r="K32" i="16" s="1"/>
  <c r="BJ49" i="3"/>
  <c r="I32" i="16" s="1"/>
  <c r="O32" i="16" s="1"/>
  <c r="BN49" i="3"/>
  <c r="BO49" i="3"/>
  <c r="BP49" i="3"/>
  <c r="BR49" i="3"/>
  <c r="BS49" i="3"/>
  <c r="BT49" i="3"/>
  <c r="AP50" i="3"/>
  <c r="AQ50" i="3"/>
  <c r="AR50" i="3"/>
  <c r="AT50" i="3"/>
  <c r="AU50" i="3"/>
  <c r="AV50" i="3"/>
  <c r="AY50" i="3"/>
  <c r="AZ50" i="3"/>
  <c r="BC50" i="3"/>
  <c r="BD50" i="3"/>
  <c r="BJ50" i="3"/>
  <c r="I33" i="16" s="1"/>
  <c r="O33" i="16" s="1"/>
  <c r="BN50" i="3"/>
  <c r="BO50" i="3"/>
  <c r="BP50" i="3"/>
  <c r="BR50" i="3"/>
  <c r="BS50" i="3"/>
  <c r="BT50" i="3"/>
  <c r="AX51" i="3"/>
  <c r="BF51" i="3"/>
  <c r="BG51" i="3"/>
  <c r="BH51" i="3"/>
  <c r="BJ51" i="3"/>
  <c r="BK51" i="3"/>
  <c r="BL51" i="3"/>
  <c r="BN51" i="3"/>
  <c r="BO51" i="3"/>
  <c r="BP51" i="3"/>
  <c r="BR51" i="3"/>
  <c r="BS51" i="3"/>
  <c r="BT51" i="3"/>
  <c r="BT48" i="3" l="1"/>
  <c r="BS48" i="3"/>
  <c r="BO48" i="3"/>
  <c r="BP48" i="3"/>
  <c r="BG47" i="3"/>
  <c r="E30" i="16" s="1"/>
  <c r="K30" i="16" s="1"/>
  <c r="BH63" i="3"/>
  <c r="AZ53" i="3"/>
  <c r="AX63" i="3"/>
  <c r="AY63" i="3"/>
  <c r="K18" i="9" s="1"/>
  <c r="AY44" i="3"/>
  <c r="E12" i="15" s="1"/>
  <c r="K12" i="15" s="1"/>
  <c r="AX48" i="3"/>
  <c r="AX61" i="3"/>
  <c r="L17" i="9" s="1"/>
  <c r="X17" i="9" s="1"/>
  <c r="AX54" i="3"/>
  <c r="L11" i="9" s="1"/>
  <c r="X11" i="9" s="1"/>
  <c r="Q14" i="9"/>
  <c r="L15" i="8"/>
  <c r="M15" i="8"/>
  <c r="Q12" i="9"/>
  <c r="M13" i="8"/>
  <c r="L13" i="8"/>
  <c r="Q15" i="9"/>
  <c r="L16" i="8"/>
  <c r="M16" i="8"/>
  <c r="Q9" i="9"/>
  <c r="M10" i="8"/>
  <c r="L10" i="8"/>
  <c r="Q17" i="9"/>
  <c r="Q13" i="9"/>
  <c r="Q16" i="9"/>
  <c r="Q18" i="9"/>
  <c r="BB24" i="3"/>
  <c r="I9" i="15" s="1"/>
  <c r="O9" i="15" s="1"/>
  <c r="BC9" i="3"/>
  <c r="BC63" i="3"/>
  <c r="N18" i="9" s="1"/>
  <c r="Z18" i="9" s="1"/>
  <c r="BD31" i="3"/>
  <c r="BB47" i="3"/>
  <c r="I13" i="15" s="1"/>
  <c r="O13" i="15" s="1"/>
  <c r="BB61" i="3"/>
  <c r="BD63" i="3"/>
  <c r="P18" i="9" s="1"/>
  <c r="AB18" i="9" s="1"/>
  <c r="AU48" i="3"/>
  <c r="AT48" i="3"/>
  <c r="AX44" i="3"/>
  <c r="AT9" i="3"/>
  <c r="I5" i="9" s="1"/>
  <c r="U5" i="9" s="1"/>
  <c r="AV54" i="3"/>
  <c r="J11" i="9" s="1"/>
  <c r="V11" i="9" s="1"/>
  <c r="AZ48" i="3"/>
  <c r="BL12" i="3"/>
  <c r="J11" i="16" s="1"/>
  <c r="P11" i="16" s="1"/>
  <c r="AU54" i="3"/>
  <c r="H11" i="9" s="1"/>
  <c r="T11" i="9" s="1"/>
  <c r="AR9" i="3"/>
  <c r="G5" i="9" s="1"/>
  <c r="S5" i="9" s="1"/>
  <c r="AQ43" i="3"/>
  <c r="E7" i="9" s="1"/>
  <c r="AQ53" i="3"/>
  <c r="E10" i="9" s="1"/>
  <c r="AV63" i="3"/>
  <c r="J18" i="9" s="1"/>
  <c r="V18" i="9" s="1"/>
  <c r="AU63" i="3"/>
  <c r="H18" i="9" s="1"/>
  <c r="T18" i="9" s="1"/>
  <c r="AU61" i="3"/>
  <c r="H17" i="9" s="1"/>
  <c r="T17" i="9" s="1"/>
  <c r="AT61" i="3"/>
  <c r="I17" i="9" s="1"/>
  <c r="U17" i="9" s="1"/>
  <c r="AU60" i="3"/>
  <c r="H16" i="9" s="1"/>
  <c r="T16" i="9" s="1"/>
  <c r="AV56" i="3"/>
  <c r="J13" i="9" s="1"/>
  <c r="V13" i="9" s="1"/>
  <c r="AV51" i="3"/>
  <c r="J8" i="9" s="1"/>
  <c r="V8" i="9" s="1"/>
  <c r="AU51" i="3"/>
  <c r="H8" i="9" s="1"/>
  <c r="T8" i="9" s="1"/>
  <c r="AV43" i="3"/>
  <c r="J7" i="9" s="1"/>
  <c r="V7" i="9" s="1"/>
  <c r="AV9" i="3"/>
  <c r="J5" i="9" s="1"/>
  <c r="V5" i="9" s="1"/>
  <c r="BD9" i="3"/>
  <c r="AY9" i="3"/>
  <c r="K5" i="9" s="1"/>
  <c r="AX37" i="3"/>
  <c r="F10" i="15" s="1"/>
  <c r="L10" i="15" s="1"/>
  <c r="AZ31" i="3"/>
  <c r="AY31" i="3"/>
  <c r="AX53" i="3"/>
  <c r="AZ47" i="3"/>
  <c r="AY47" i="3"/>
  <c r="E13" i="15" s="1"/>
  <c r="K13" i="15" s="1"/>
  <c r="BB51" i="3"/>
  <c r="O8" i="9" s="1"/>
  <c r="AA8" i="9" s="1"/>
  <c r="BF47" i="3"/>
  <c r="F30" i="16" s="1"/>
  <c r="L30" i="16" s="1"/>
  <c r="BH43" i="3"/>
  <c r="G28" i="16" s="1"/>
  <c r="M28" i="16" s="1"/>
  <c r="BH12" i="3"/>
  <c r="G11" i="16" s="1"/>
  <c r="M11" i="16" s="1"/>
  <c r="BG12" i="3"/>
  <c r="E11" i="16" s="1"/>
  <c r="K11" i="16" s="1"/>
  <c r="BH10" i="3"/>
  <c r="G9" i="16" s="1"/>
  <c r="M9" i="16" s="1"/>
  <c r="BL10" i="3"/>
  <c r="J9" i="16" s="1"/>
  <c r="P9" i="16" s="1"/>
  <c r="BL47" i="3"/>
  <c r="J30" i="16" s="1"/>
  <c r="P30" i="16" s="1"/>
  <c r="BK10" i="3"/>
  <c r="H9" i="16" s="1"/>
  <c r="N9" i="16" s="1"/>
  <c r="BG10" i="3"/>
  <c r="E9" i="16" s="1"/>
  <c r="K9" i="16" s="1"/>
  <c r="BG63" i="3"/>
  <c r="BC47" i="3"/>
  <c r="BD44" i="3"/>
  <c r="J12" i="15" s="1"/>
  <c r="P12" i="15" s="1"/>
  <c r="BD54" i="3"/>
  <c r="P11" i="9" s="1"/>
  <c r="AB11" i="9" s="1"/>
  <c r="BD53" i="3"/>
  <c r="BC31" i="3"/>
  <c r="BD48" i="3"/>
  <c r="BB45" i="3"/>
  <c r="BC44" i="3"/>
  <c r="H12" i="15" s="1"/>
  <c r="N12" i="15" s="1"/>
  <c r="BB37" i="3"/>
  <c r="BC54" i="3"/>
  <c r="N11" i="9" s="1"/>
  <c r="Z11" i="9" s="1"/>
  <c r="BC53" i="3"/>
  <c r="N10" i="9" s="1"/>
  <c r="Z10" i="9" s="1"/>
  <c r="BC48" i="3"/>
  <c r="AZ24" i="3"/>
  <c r="AZ54" i="3"/>
  <c r="AX45" i="3"/>
  <c r="AY24" i="3"/>
  <c r="AX34" i="3"/>
  <c r="AZ9" i="3"/>
  <c r="AV60" i="3"/>
  <c r="J16" i="9" s="1"/>
  <c r="V16" i="9" s="1"/>
  <c r="AV53" i="3"/>
  <c r="J10" i="9" s="1"/>
  <c r="V10" i="9" s="1"/>
  <c r="AU53" i="3"/>
  <c r="H10" i="9" s="1"/>
  <c r="T10" i="9" s="1"/>
  <c r="AQ9" i="3"/>
  <c r="E5" i="9" s="1"/>
  <c r="AR54" i="3"/>
  <c r="G11" i="9" s="1"/>
  <c r="S11" i="9" s="1"/>
  <c r="AQ54" i="3"/>
  <c r="E11" i="9" s="1"/>
  <c r="AR51" i="3"/>
  <c r="G8" i="9" s="1"/>
  <c r="S8" i="9" s="1"/>
  <c r="AR56" i="3"/>
  <c r="G13" i="9" s="1"/>
  <c r="S13" i="9" s="1"/>
  <c r="AQ51" i="3"/>
  <c r="E8" i="9" s="1"/>
  <c r="AR48" i="3"/>
  <c r="AR63" i="3"/>
  <c r="G18" i="9" s="1"/>
  <c r="S18" i="9" s="1"/>
  <c r="AR60" i="3"/>
  <c r="G16" i="9" s="1"/>
  <c r="S16" i="9" s="1"/>
  <c r="J7" i="15"/>
  <c r="P7" i="15" s="1"/>
  <c r="L18" i="9"/>
  <c r="X18" i="9" s="1"/>
  <c r="O17" i="9"/>
  <c r="AA17" i="9" s="1"/>
  <c r="P14" i="9"/>
  <c r="AB14" i="9" s="1"/>
  <c r="M10" i="9"/>
  <c r="Y10" i="9" s="1"/>
  <c r="L9" i="9"/>
  <c r="X9" i="9" s="1"/>
  <c r="K6" i="9"/>
  <c r="G10" i="15"/>
  <c r="M10" i="15" s="1"/>
  <c r="L7" i="9"/>
  <c r="X7" i="9" s="1"/>
  <c r="K8" i="9"/>
  <c r="L13" i="9"/>
  <c r="X13" i="9" s="1"/>
  <c r="L14" i="9"/>
  <c r="X14" i="9" s="1"/>
  <c r="L15" i="9"/>
  <c r="X15" i="9" s="1"/>
  <c r="L16" i="9"/>
  <c r="X16" i="9" s="1"/>
  <c r="K17" i="9"/>
  <c r="F9" i="15"/>
  <c r="L9" i="15" s="1"/>
  <c r="K13" i="9"/>
  <c r="O10" i="9"/>
  <c r="AA10" i="9" s="1"/>
  <c r="H7" i="15"/>
  <c r="N7" i="15" s="1"/>
  <c r="N14" i="9"/>
  <c r="Z14" i="9" s="1"/>
  <c r="P12" i="9"/>
  <c r="AB12" i="9" s="1"/>
  <c r="O11" i="9"/>
  <c r="AA11" i="9" s="1"/>
  <c r="K10" i="9"/>
  <c r="F6" i="15"/>
  <c r="L6" i="15" s="1"/>
  <c r="L5" i="9"/>
  <c r="X5" i="9" s="1"/>
  <c r="O6" i="9"/>
  <c r="AA6" i="9" s="1"/>
  <c r="H10" i="15"/>
  <c r="N10" i="15" s="1"/>
  <c r="O7" i="9"/>
  <c r="AA7" i="9" s="1"/>
  <c r="N8" i="9"/>
  <c r="Z8" i="9" s="1"/>
  <c r="O13" i="9"/>
  <c r="AA13" i="9" s="1"/>
  <c r="O14" i="9"/>
  <c r="AA14" i="9" s="1"/>
  <c r="P15" i="9"/>
  <c r="AB15" i="9" s="1"/>
  <c r="P16" i="9"/>
  <c r="AB16" i="9" s="1"/>
  <c r="N17" i="9"/>
  <c r="Z17" i="9" s="1"/>
  <c r="O6" i="7"/>
  <c r="J11" i="15"/>
  <c r="P11" i="15" s="1"/>
  <c r="J9" i="15"/>
  <c r="P9" i="15" s="1"/>
  <c r="J8" i="15"/>
  <c r="P8" i="15" s="1"/>
  <c r="I7" i="15"/>
  <c r="O7" i="15" s="1"/>
  <c r="AV65" i="3"/>
  <c r="M14" i="9"/>
  <c r="Y14" i="9" s="1"/>
  <c r="N12" i="9"/>
  <c r="Z12" i="9" s="1"/>
  <c r="M11" i="9"/>
  <c r="Y11" i="9" s="1"/>
  <c r="L10" i="9"/>
  <c r="X10" i="9" s="1"/>
  <c r="I6" i="15"/>
  <c r="O6" i="15" s="1"/>
  <c r="K7" i="9"/>
  <c r="F13" i="15"/>
  <c r="L13" i="15" s="1"/>
  <c r="I11" i="15"/>
  <c r="O11" i="15" s="1"/>
  <c r="H9" i="15"/>
  <c r="N9" i="15" s="1"/>
  <c r="H8" i="15"/>
  <c r="N8" i="15" s="1"/>
  <c r="G7" i="15"/>
  <c r="M7" i="15" s="1"/>
  <c r="K14" i="9"/>
  <c r="O12" i="9"/>
  <c r="AA12" i="9" s="1"/>
  <c r="K11" i="9"/>
  <c r="P9" i="9"/>
  <c r="AB9" i="9" s="1"/>
  <c r="F11" i="15"/>
  <c r="L11" i="15" s="1"/>
  <c r="F8" i="15"/>
  <c r="L8" i="15" s="1"/>
  <c r="P7" i="9"/>
  <c r="AB7" i="9" s="1"/>
  <c r="H11" i="15"/>
  <c r="N11" i="15" s="1"/>
  <c r="I8" i="15"/>
  <c r="O8" i="15" s="1"/>
  <c r="E7" i="15"/>
  <c r="K7" i="15" s="1"/>
  <c r="P13" i="9"/>
  <c r="AB13" i="9" s="1"/>
  <c r="M12" i="9"/>
  <c r="Y12" i="9" s="1"/>
  <c r="N9" i="9"/>
  <c r="Z9" i="9" s="1"/>
  <c r="G13" i="15"/>
  <c r="M13" i="15" s="1"/>
  <c r="N7" i="9"/>
  <c r="Z7" i="9" s="1"/>
  <c r="G11" i="15"/>
  <c r="M11" i="15" s="1"/>
  <c r="G8" i="15"/>
  <c r="M8" i="15" s="1"/>
  <c r="F7" i="15"/>
  <c r="L7" i="15" s="1"/>
  <c r="O18" i="9"/>
  <c r="AA18" i="9" s="1"/>
  <c r="N13" i="9"/>
  <c r="Z13" i="9" s="1"/>
  <c r="K12" i="9"/>
  <c r="O9" i="9"/>
  <c r="AA9" i="9" s="1"/>
  <c r="G12" i="15"/>
  <c r="M12" i="15" s="1"/>
  <c r="O5" i="9"/>
  <c r="AA5" i="9" s="1"/>
  <c r="K9" i="9"/>
  <c r="L8" i="9"/>
  <c r="X8" i="9" s="1"/>
  <c r="J13" i="15"/>
  <c r="P13" i="15" s="1"/>
  <c r="I12" i="15"/>
  <c r="O12" i="15" s="1"/>
  <c r="M7" i="9"/>
  <c r="Y7" i="9" s="1"/>
  <c r="E11" i="15"/>
  <c r="K11" i="15" s="1"/>
  <c r="E8" i="15"/>
  <c r="K8" i="15" s="1"/>
  <c r="N5" i="9"/>
  <c r="Z5" i="9" s="1"/>
  <c r="M18" i="9"/>
  <c r="Y18" i="9" s="1"/>
  <c r="M13" i="9"/>
  <c r="Y13" i="9" s="1"/>
  <c r="L12" i="9"/>
  <c r="X12" i="9" s="1"/>
  <c r="M9" i="9"/>
  <c r="Y9" i="9" s="1"/>
  <c r="L6" i="7"/>
  <c r="AX30" i="3"/>
  <c r="BJ58" i="3"/>
  <c r="AZ34" i="3"/>
  <c r="BK50" i="3"/>
  <c r="H33" i="16" s="1"/>
  <c r="N33" i="16" s="1"/>
  <c r="BC58" i="3"/>
  <c r="BL48" i="3"/>
  <c r="J31" i="16" s="1"/>
  <c r="P31" i="16" s="1"/>
  <c r="BJ47" i="3"/>
  <c r="I30" i="16" s="1"/>
  <c r="O30" i="16" s="1"/>
  <c r="BF21" i="3"/>
  <c r="F19" i="16" s="1"/>
  <c r="L19" i="16" s="1"/>
  <c r="BJ48" i="3"/>
  <c r="I31" i="16" s="1"/>
  <c r="O31" i="16" s="1"/>
  <c r="BL49" i="3"/>
  <c r="J32" i="16" s="1"/>
  <c r="P32" i="16" s="1"/>
  <c r="BL58" i="3"/>
  <c r="BB34" i="3"/>
  <c r="BB58" i="3"/>
  <c r="BD64" i="3"/>
  <c r="AX16" i="3"/>
  <c r="AY7" i="3"/>
  <c r="BC64" i="3"/>
  <c r="BD61" i="3"/>
  <c r="BD45" i="3"/>
  <c r="BC60" i="3"/>
  <c r="AY14" i="3"/>
  <c r="BB60" i="3"/>
  <c r="AU30" i="3"/>
  <c r="H6" i="9" s="1"/>
  <c r="T6" i="9" s="1"/>
  <c r="AV64" i="3"/>
  <c r="BJ21" i="3"/>
  <c r="I19" i="16" s="1"/>
  <c r="O19" i="16" s="1"/>
  <c r="BG50" i="3"/>
  <c r="E33" i="16" s="1"/>
  <c r="K33" i="16" s="1"/>
  <c r="BF50" i="3"/>
  <c r="F33" i="16" s="1"/>
  <c r="L33" i="16" s="1"/>
  <c r="BF48" i="3"/>
  <c r="F31" i="16" s="1"/>
  <c r="L31" i="16" s="1"/>
  <c r="BL44" i="3"/>
  <c r="BJ60" i="3"/>
  <c r="BR60" i="3"/>
  <c r="BT58" i="3"/>
  <c r="AZ25" i="3"/>
  <c r="BS58" i="3"/>
  <c r="BT28" i="3"/>
  <c r="BT60" i="3"/>
  <c r="AZ64" i="3"/>
  <c r="AR64" i="3"/>
  <c r="AZ61" i="3"/>
  <c r="BP60" i="3"/>
  <c r="BH60" i="3"/>
  <c r="AZ60" i="3"/>
  <c r="BP58" i="3"/>
  <c r="BH58" i="3"/>
  <c r="AZ58" i="3"/>
  <c r="BO60" i="3"/>
  <c r="BG60" i="3"/>
  <c r="AY60" i="3"/>
  <c r="BO58" i="3"/>
  <c r="BG58" i="3"/>
  <c r="AY58" i="3"/>
  <c r="BF49" i="3"/>
  <c r="F32" i="16" s="1"/>
  <c r="L32" i="16" s="1"/>
  <c r="BH48" i="3"/>
  <c r="G31" i="16" s="1"/>
  <c r="M31" i="16" s="1"/>
  <c r="BG44" i="3"/>
  <c r="BD30" i="3"/>
  <c r="BD37" i="3"/>
  <c r="BC30" i="3"/>
  <c r="BD29" i="3"/>
  <c r="BD25" i="3"/>
  <c r="BD51" i="3"/>
  <c r="BD34" i="3"/>
  <c r="BC29" i="3"/>
  <c r="BD16" i="3"/>
  <c r="BD14" i="3"/>
  <c r="BC16" i="3"/>
  <c r="BC14" i="3"/>
  <c r="AZ51" i="3"/>
  <c r="AY29" i="3"/>
  <c r="AZ29" i="3"/>
  <c r="AY37" i="3"/>
  <c r="AZ30" i="3"/>
  <c r="AZ16" i="3"/>
  <c r="AZ45" i="3"/>
  <c r="AZ14" i="3"/>
  <c r="AT30" i="3"/>
  <c r="I6" i="9" s="1"/>
  <c r="U6" i="9" s="1"/>
  <c r="AV32" i="3"/>
  <c r="J6" i="7" s="1"/>
  <c r="AU32" i="3"/>
  <c r="H6" i="7" s="1"/>
  <c r="AR32" i="3"/>
  <c r="G6" i="7" s="1"/>
  <c r="AR30" i="3"/>
  <c r="G6" i="9" s="1"/>
  <c r="S6" i="9" s="1"/>
  <c r="AQ32" i="3"/>
  <c r="E6" i="7" s="1"/>
  <c r="AQ30" i="3"/>
  <c r="E6" i="9" s="1"/>
  <c r="BL11" i="3"/>
  <c r="J10" i="16" s="1"/>
  <c r="P10" i="16" s="1"/>
  <c r="BT10" i="3"/>
  <c r="BD7" i="3"/>
  <c r="BD6" i="3"/>
  <c r="BK11" i="3"/>
  <c r="H10" i="16" s="1"/>
  <c r="N10" i="16" s="1"/>
  <c r="BC7" i="3"/>
  <c r="BC6" i="3"/>
  <c r="BH11" i="3"/>
  <c r="G10" i="16" s="1"/>
  <c r="M10" i="16" s="1"/>
  <c r="AZ7" i="3"/>
  <c r="AZ6" i="3"/>
  <c r="M19" i="8" l="1"/>
  <c r="W14" i="9"/>
  <c r="Q15" i="8"/>
  <c r="P15" i="8"/>
  <c r="N14" i="8"/>
  <c r="O14" i="8"/>
  <c r="Q11" i="9"/>
  <c r="L12" i="8"/>
  <c r="M12" i="8"/>
  <c r="L19" i="8"/>
  <c r="M18" i="8"/>
  <c r="N16" i="8"/>
  <c r="O16" i="8"/>
  <c r="W17" i="9"/>
  <c r="W6" i="9"/>
  <c r="W5" i="9"/>
  <c r="O19" i="8"/>
  <c r="N19" i="8"/>
  <c r="L18" i="8"/>
  <c r="W9" i="9"/>
  <c r="Q10" i="8"/>
  <c r="P10" i="8"/>
  <c r="Q6" i="9"/>
  <c r="M7" i="8"/>
  <c r="L7" i="8"/>
  <c r="Q5" i="9"/>
  <c r="M6" i="8"/>
  <c r="L6" i="8"/>
  <c r="M17" i="8"/>
  <c r="O18" i="8"/>
  <c r="N18" i="8"/>
  <c r="L17" i="8"/>
  <c r="N13" i="8"/>
  <c r="O13" i="8"/>
  <c r="N17" i="8"/>
  <c r="O17" i="8"/>
  <c r="W12" i="9"/>
  <c r="Q13" i="8"/>
  <c r="P13" i="8"/>
  <c r="W11" i="9"/>
  <c r="Q12" i="8"/>
  <c r="P12" i="8"/>
  <c r="W13" i="9"/>
  <c r="Q14" i="8"/>
  <c r="P14" i="8"/>
  <c r="Q8" i="9"/>
  <c r="L9" i="8"/>
  <c r="M9" i="8"/>
  <c r="Q10" i="9"/>
  <c r="M11" i="8"/>
  <c r="L11" i="8"/>
  <c r="L14" i="8"/>
  <c r="C9" i="8" s="1"/>
  <c r="N10" i="8"/>
  <c r="O10" i="8"/>
  <c r="W7" i="9"/>
  <c r="Q8" i="8"/>
  <c r="H7" i="8" s="1"/>
  <c r="P8" i="8"/>
  <c r="G7" i="8" s="1"/>
  <c r="W10" i="9"/>
  <c r="W18" i="9"/>
  <c r="Q19" i="8"/>
  <c r="P19" i="8"/>
  <c r="W8" i="9"/>
  <c r="Q7" i="9"/>
  <c r="L8" i="8"/>
  <c r="C7" i="8" s="1"/>
  <c r="M8" i="8"/>
  <c r="D7" i="8" s="1"/>
  <c r="M14" i="8"/>
  <c r="D9" i="8" s="1"/>
  <c r="N15" i="8"/>
  <c r="O15" i="8"/>
  <c r="G9" i="15"/>
  <c r="M9" i="15" s="1"/>
  <c r="H13" i="15"/>
  <c r="N13" i="15" s="1"/>
  <c r="F12" i="15"/>
  <c r="L12" i="15" s="1"/>
  <c r="P10" i="9"/>
  <c r="AB10" i="9" s="1"/>
  <c r="P5" i="9"/>
  <c r="AB5" i="9" s="1"/>
  <c r="M5" i="9"/>
  <c r="Y5" i="9" s="1"/>
  <c r="I10" i="15"/>
  <c r="O10" i="15" s="1"/>
  <c r="E9" i="15"/>
  <c r="K9" i="15" s="1"/>
  <c r="M16" i="9"/>
  <c r="Y16" i="9" s="1"/>
  <c r="P17" i="9"/>
  <c r="AB17" i="9" s="1"/>
  <c r="G6" i="15"/>
  <c r="M6" i="15" s="1"/>
  <c r="N6" i="9"/>
  <c r="Z6" i="9" s="1"/>
  <c r="J10" i="15"/>
  <c r="P10" i="15" s="1"/>
  <c r="K16" i="9"/>
  <c r="E6" i="15"/>
  <c r="K6" i="15" s="1"/>
  <c r="M17" i="9"/>
  <c r="Y17" i="9" s="1"/>
  <c r="M8" i="9"/>
  <c r="Y8" i="9" s="1"/>
  <c r="H6" i="15"/>
  <c r="N6" i="15" s="1"/>
  <c r="M6" i="9"/>
  <c r="Y6" i="9" s="1"/>
  <c r="P6" i="9"/>
  <c r="AB6" i="9" s="1"/>
  <c r="E10" i="15"/>
  <c r="K10" i="15" s="1"/>
  <c r="O16" i="9"/>
  <c r="AA16" i="9" s="1"/>
  <c r="M15" i="9"/>
  <c r="Y15" i="9" s="1"/>
  <c r="O15" i="9"/>
  <c r="AA15" i="9" s="1"/>
  <c r="N15" i="9"/>
  <c r="Z15" i="9" s="1"/>
  <c r="L6" i="9"/>
  <c r="X6" i="9" s="1"/>
  <c r="K15" i="9"/>
  <c r="J6" i="15"/>
  <c r="P6" i="15" s="1"/>
  <c r="P8" i="9"/>
  <c r="AB8" i="9" s="1"/>
  <c r="N16" i="9"/>
  <c r="Z16" i="9" s="1"/>
  <c r="B24" i="12"/>
  <c r="B25" i="12" s="1"/>
  <c r="C10" i="8" l="1"/>
  <c r="D10" i="8"/>
  <c r="Q18" i="8"/>
  <c r="E10" i="8"/>
  <c r="C8" i="8"/>
  <c r="R8" i="8"/>
  <c r="I7" i="8" s="1"/>
  <c r="S8" i="8"/>
  <c r="J7" i="8" s="1"/>
  <c r="Q9" i="8"/>
  <c r="N11" i="8"/>
  <c r="O11" i="8"/>
  <c r="F8" i="8" s="1"/>
  <c r="E9" i="8"/>
  <c r="N6" i="8"/>
  <c r="O6" i="8"/>
  <c r="R7" i="8"/>
  <c r="S7" i="8"/>
  <c r="W15" i="9"/>
  <c r="Q16" i="8"/>
  <c r="H9" i="8" s="1"/>
  <c r="P16" i="8"/>
  <c r="G9" i="8" s="1"/>
  <c r="R9" i="8"/>
  <c r="S9" i="8"/>
  <c r="R12" i="8"/>
  <c r="S12" i="8"/>
  <c r="P18" i="8"/>
  <c r="N12" i="8"/>
  <c r="O12" i="8"/>
  <c r="W16" i="9"/>
  <c r="Q17" i="8"/>
  <c r="H10" i="8" s="1"/>
  <c r="P17" i="8"/>
  <c r="N9" i="8"/>
  <c r="O9" i="8"/>
  <c r="N7" i="8"/>
  <c r="O7" i="8"/>
  <c r="Q6" i="8"/>
  <c r="R18" i="8"/>
  <c r="S18" i="8"/>
  <c r="R19" i="8"/>
  <c r="S19" i="8"/>
  <c r="R13" i="8"/>
  <c r="S13" i="8"/>
  <c r="P6" i="8"/>
  <c r="P11" i="8"/>
  <c r="F10" i="8"/>
  <c r="S6" i="8"/>
  <c r="R6" i="8"/>
  <c r="N8" i="8"/>
  <c r="E7" i="8" s="1"/>
  <c r="O8" i="8"/>
  <c r="F7" i="8" s="1"/>
  <c r="Q11" i="8"/>
  <c r="R14" i="8"/>
  <c r="S14" i="8"/>
  <c r="R10" i="8"/>
  <c r="S10" i="8"/>
  <c r="P7" i="8"/>
  <c r="P9" i="8"/>
  <c r="R11" i="8"/>
  <c r="S11" i="8"/>
  <c r="F9" i="8"/>
  <c r="Q7" i="8"/>
  <c r="R15" i="8"/>
  <c r="S15" i="8"/>
  <c r="D8" i="8"/>
  <c r="E6" i="16"/>
  <c r="K6" i="16" s="1"/>
  <c r="G6" i="16"/>
  <c r="M6" i="16" s="1"/>
  <c r="H6" i="16"/>
  <c r="N6" i="16" s="1"/>
  <c r="J6" i="16"/>
  <c r="P6" i="16" s="1"/>
  <c r="E8" i="8" l="1"/>
  <c r="G10" i="8"/>
  <c r="R17" i="8"/>
  <c r="I10" i="8" s="1"/>
  <c r="S17" i="8"/>
  <c r="J10" i="8" s="1"/>
  <c r="R16" i="8"/>
  <c r="I9" i="8" s="1"/>
  <c r="S16" i="8"/>
  <c r="J9" i="8" s="1"/>
  <c r="G8" i="8"/>
  <c r="H8" i="8"/>
  <c r="J8" i="8" l="1"/>
  <c r="I8" i="8"/>
  <c r="D6" i="16"/>
  <c r="D5" i="16"/>
  <c r="C5" i="16"/>
  <c r="B5" i="16"/>
  <c r="A5" i="16"/>
  <c r="D5" i="15"/>
  <c r="C5" i="15"/>
  <c r="B5" i="15"/>
  <c r="A5" i="15"/>
  <c r="H6" i="8" l="1"/>
  <c r="H11" i="8" s="1"/>
  <c r="G6" i="8"/>
  <c r="G11" i="8" s="1"/>
  <c r="D6" i="8"/>
  <c r="D11" i="8" s="1"/>
  <c r="C6" i="8"/>
  <c r="C11" i="8" s="1"/>
  <c r="D5" i="11"/>
  <c r="C5" i="11"/>
  <c r="B5" i="11"/>
  <c r="A5" i="11"/>
  <c r="I6" i="8" l="1"/>
  <c r="I11" i="8" s="1"/>
  <c r="J6" i="8"/>
  <c r="J11" i="8" s="1"/>
  <c r="F6" i="16"/>
  <c r="L6" i="16" s="1"/>
  <c r="I6" i="16"/>
  <c r="O6" i="16" s="1"/>
  <c r="F6" i="8"/>
  <c r="F11" i="8" s="1"/>
  <c r="E6" i="8"/>
  <c r="E11" i="8" s="1"/>
  <c r="D4" i="9" l="1"/>
  <c r="C4" i="9"/>
  <c r="B4" i="9"/>
  <c r="A4" i="9"/>
  <c r="D5" i="7"/>
  <c r="C5" i="7"/>
  <c r="B5" i="7"/>
  <c r="A5" i="7"/>
</calcChain>
</file>

<file path=xl/sharedStrings.xml><?xml version="1.0" encoding="utf-8"?>
<sst xmlns="http://schemas.openxmlformats.org/spreadsheetml/2006/main" count="1820" uniqueCount="472">
  <si>
    <t>BENEFIT_ANN_MON_HIGH_EST_3</t>
  </si>
  <si>
    <t>1000-DOI</t>
  </si>
  <si>
    <t>1210-EBSA</t>
  </si>
  <si>
    <t>BENEFIT_ANN_MON_HIGH_EST_7</t>
  </si>
  <si>
    <t>COST_ANN_MON_PRIMARY_EST_7</t>
  </si>
  <si>
    <t>COST_ANN_MON_HIGH_EST_7</t>
  </si>
  <si>
    <t>1018-FWS</t>
  </si>
  <si>
    <t>FED_ANN_MON_YEAR_3</t>
  </si>
  <si>
    <t>0560-FSA</t>
  </si>
  <si>
    <t>BENEFIT_ANN_MON_YEAR_7</t>
  </si>
  <si>
    <t>2127-NHTSA</t>
  </si>
  <si>
    <t>Agency</t>
  </si>
  <si>
    <t>BENEFIT_ANN_MON_YEAR_3</t>
  </si>
  <si>
    <t>COST_ANN_MON_HIGH_EST_3</t>
  </si>
  <si>
    <t>COST_ANN_MON_PRIMARY_EST_3</t>
  </si>
  <si>
    <t>FED_ANN_MON_YEAR_7</t>
  </si>
  <si>
    <t>OTHER_ANN_MON_PRIMARY_EST_3</t>
  </si>
  <si>
    <t>1615-USCIS</t>
  </si>
  <si>
    <t>FED_ANN_MON_HIGH_EST_7</t>
  </si>
  <si>
    <t>BENEFIT_ANN_MON_PRIMARY_EST_3</t>
  </si>
  <si>
    <t>COST_ANN_MON_LOW_EST_3</t>
  </si>
  <si>
    <t>BENEFIT_ANN_MON_LOW_EST_7</t>
  </si>
  <si>
    <t>0938-CMS</t>
  </si>
  <si>
    <t>COST_ANN_MON_LOW_EST_7</t>
  </si>
  <si>
    <t>BENEFIT_ANN_MON_LOW_EST_3</t>
  </si>
  <si>
    <t>OTHER_ANN_MON_PRIMARY_EST_7</t>
  </si>
  <si>
    <t>FED_ANN_MON_HIGH_EST_3</t>
  </si>
  <si>
    <t>BENEFIT_ANN_MON_PRIMARY_EST_7</t>
  </si>
  <si>
    <t>OTHER_ANN_MON_HIGH_EST_7</t>
  </si>
  <si>
    <t>2060-OAR</t>
  </si>
  <si>
    <t>0910-FDA</t>
  </si>
  <si>
    <t>2000-EPA</t>
  </si>
  <si>
    <t>OTHER_ANN_MON_HIGH_EST_3</t>
  </si>
  <si>
    <t>COST_ANN_MON_YEAR_3</t>
  </si>
  <si>
    <t>2100-DOT</t>
  </si>
  <si>
    <t>1600-DHS</t>
  </si>
  <si>
    <t>Title</t>
  </si>
  <si>
    <t>0900-HHS</t>
  </si>
  <si>
    <t>COST_ANN_MON_YEAR_7</t>
  </si>
  <si>
    <t>1235-WHD</t>
  </si>
  <si>
    <t>SubAgency</t>
  </si>
  <si>
    <t>FED_ANN_MON_LOW_EST_7</t>
  </si>
  <si>
    <t>1200-DOL</t>
  </si>
  <si>
    <t>0500-USDA</t>
  </si>
  <si>
    <t>FED_ANN_MON_LOW_EST_3</t>
  </si>
  <si>
    <t>FED_ANN_MON_PRIMARY_EST_3</t>
  </si>
  <si>
    <t>1500-TREAS</t>
  </si>
  <si>
    <t>FED_ANN_MON_PRIMARY_EST_7</t>
  </si>
  <si>
    <t>2900-VA</t>
  </si>
  <si>
    <t>OTHER_ANN_MON_YEAR_3</t>
  </si>
  <si>
    <t>OTHER_ANN_MON_LOW_EST_3</t>
  </si>
  <si>
    <t>RIN</t>
  </si>
  <si>
    <t>OTHER_ANN_MON_LOW_EST_7</t>
  </si>
  <si>
    <t>1545-IRS</t>
  </si>
  <si>
    <t>1800-ED</t>
  </si>
  <si>
    <t>OTHER_ANN_MON_YEAR_7</t>
  </si>
  <si>
    <t>0970-ACF</t>
  </si>
  <si>
    <t>Total</t>
  </si>
  <si>
    <t>Benefits (millions)</t>
  </si>
  <si>
    <t>2001$</t>
  </si>
  <si>
    <t>Lower Bound</t>
  </si>
  <si>
    <t>Upper Bound</t>
  </si>
  <si>
    <t>Benefits (millions, 2001$)</t>
  </si>
  <si>
    <t>Costs (millions, 2001$)</t>
  </si>
  <si>
    <t>Lower Bound (7%)</t>
  </si>
  <si>
    <t>Primary (7%)</t>
  </si>
  <si>
    <t>Upper Bound (7%)</t>
  </si>
  <si>
    <t>Lower Bound (3%)</t>
  </si>
  <si>
    <t>Primary (3%)</t>
  </si>
  <si>
    <t>Upper Bound (3%)</t>
  </si>
  <si>
    <t>Benefits (billions)</t>
  </si>
  <si>
    <t>Costs (billions)</t>
  </si>
  <si>
    <t>Department of Health and Human Services</t>
  </si>
  <si>
    <t>Environmental Protection Agency</t>
  </si>
  <si>
    <t>Worksheet Name</t>
  </si>
  <si>
    <t>Contents</t>
  </si>
  <si>
    <t>Table 1-5</t>
  </si>
  <si>
    <t>Table 1-6(a)</t>
  </si>
  <si>
    <t>Table 1-6(b)</t>
  </si>
  <si>
    <t xml:space="preserve">Table 1-6(c) </t>
  </si>
  <si>
    <t>Table 1-6(d)</t>
  </si>
  <si>
    <t>Table 1-7(a)</t>
  </si>
  <si>
    <t>Table A-1</t>
  </si>
  <si>
    <t>Inflation</t>
  </si>
  <si>
    <t>Implicit Price Deflators for Gross Domestic Product</t>
  </si>
  <si>
    <t>Table 1-7(b)</t>
  </si>
  <si>
    <t>Transfers (millions)</t>
  </si>
  <si>
    <t>Subagency</t>
  </si>
  <si>
    <t>Costs (millions)</t>
  </si>
  <si>
    <t>Benefit Year dollars 7%, 2001$</t>
  </si>
  <si>
    <t>Benefit Primary 7%, 2001$</t>
  </si>
  <si>
    <t>Benefit Low 7%, 2001$</t>
  </si>
  <si>
    <t>Benefit High 7%, 2001$</t>
  </si>
  <si>
    <t>Benefit Year dollars 3%, 2001$</t>
  </si>
  <si>
    <t>Benefit Primary 3%, 2001$</t>
  </si>
  <si>
    <t>Benefit Low 3%, 2001$</t>
  </si>
  <si>
    <t>Benefit High 3%, 2001$</t>
  </si>
  <si>
    <t>COST Year dollars 7%, 2001$</t>
  </si>
  <si>
    <t>COST Primary 7%, 2001$</t>
  </si>
  <si>
    <t>COST Low 7%, 2001$</t>
  </si>
  <si>
    <t>COST High 7%, 2001$</t>
  </si>
  <si>
    <t>COST Year dollars 3%, 2001$</t>
  </si>
  <si>
    <t>COST Primary 3%, 2001$</t>
  </si>
  <si>
    <t>COST Low 3%, 2001$</t>
  </si>
  <si>
    <t>COST High 3%, 2001$</t>
  </si>
  <si>
    <t>Fed Tfr Year dollars 7%, 2001$</t>
  </si>
  <si>
    <t>Fed Tfr Primary 7%, 2001$</t>
  </si>
  <si>
    <t>Fed Tfr Low 7%, 2001$</t>
  </si>
  <si>
    <t>Fed Tfr High 7%, 2001$</t>
  </si>
  <si>
    <t>Fed Tfr Year dollars 3%, 2001$</t>
  </si>
  <si>
    <t>Fed Tfr Primary 3%, 2001$</t>
  </si>
  <si>
    <t>Fed Tfr Low 3%, 2001$</t>
  </si>
  <si>
    <t>Fed Tfr High 3%, 2001$</t>
  </si>
  <si>
    <t>Other Tfr Year dollars 7%, 2001$</t>
  </si>
  <si>
    <t>Other Tfr Primary 7%, 2001$</t>
  </si>
  <si>
    <t>Other Tfr Low 7%, 2001$</t>
  </si>
  <si>
    <t>Other Tfr High 7%, 2001$</t>
  </si>
  <si>
    <t>Other Tfr Year dollars 3%, 2001$</t>
  </si>
  <si>
    <t>Other Tfr Primary 3%, 2001$</t>
  </si>
  <si>
    <t>Other Tfr Low 3%, 2001$</t>
  </si>
  <si>
    <t>Other Tfr High 3%, 2001$</t>
  </si>
  <si>
    <t>Transfers from the Federal Government to other entities (millions)</t>
  </si>
  <si>
    <t>Federal Register Citation</t>
  </si>
  <si>
    <t xml:space="preserve">Notes  </t>
  </si>
  <si>
    <t>Table 1-10</t>
  </si>
  <si>
    <t>Rule</t>
  </si>
  <si>
    <t>Information on Benefits or Costs</t>
  </si>
  <si>
    <t>Bureau of Consumer Financial Protection</t>
  </si>
  <si>
    <t>No</t>
  </si>
  <si>
    <t>Yes</t>
  </si>
  <si>
    <t>Nuclear Regulatory Commission</t>
  </si>
  <si>
    <t>Securities and Exchange Commission</t>
  </si>
  <si>
    <t>GAO Report</t>
  </si>
  <si>
    <t>Federal Deposit Insurance Corporation</t>
  </si>
  <si>
    <t>Federal Communications Commission</t>
  </si>
  <si>
    <t>0938-AT97</t>
  </si>
  <si>
    <t>0938-AT89</t>
  </si>
  <si>
    <t>1205-ETA</t>
  </si>
  <si>
    <t>Apprenticeship Programs, Labor Standards for Registration, Amendment of Regulations</t>
  </si>
  <si>
    <t>1505-DO</t>
  </si>
  <si>
    <t>0600-DOC</t>
  </si>
  <si>
    <t>0625-ITA</t>
  </si>
  <si>
    <t>0584-FNS</t>
  </si>
  <si>
    <t>1810-OESE</t>
  </si>
  <si>
    <t>Source: Bureau of Economic Analysis Table 1.1.9. Implicit Price Deflators for Gross Domestic Product (Accessed: 1/27/2023)</t>
  </si>
  <si>
    <t>2022$</t>
  </si>
  <si>
    <t>Benefits (millions, 2022$)</t>
  </si>
  <si>
    <t>Costs (millions, 2022$)</t>
  </si>
  <si>
    <r>
      <t xml:space="preserve">This workbook is a component of the </t>
    </r>
    <r>
      <rPr>
        <b/>
        <sz val="11"/>
        <color indexed="8"/>
        <rFont val="Calibri"/>
        <family val="2"/>
        <scheme val="minor"/>
      </rPr>
      <t>Report to Congress on the Benefits and Costs of Federal Regulations and Agency Compliance with the Unfunded Mandates Reform Act</t>
    </r>
    <r>
      <rPr>
        <sz val="11"/>
        <color indexed="8"/>
        <rFont val="Calibri"/>
        <family val="2"/>
        <scheme val="minor"/>
      </rPr>
      <t xml:space="preserve">, available at </t>
    </r>
    <r>
      <rPr>
        <u/>
        <sz val="11"/>
        <color indexed="8"/>
        <rFont val="Calibri"/>
        <family val="2"/>
        <scheme val="minor"/>
      </rPr>
      <t>www.whitehouse.gov/omb/information-regulatory-affairs/reports/</t>
    </r>
    <r>
      <rPr>
        <sz val="11"/>
        <color indexed="8"/>
        <rFont val="Calibri"/>
        <family val="2"/>
        <scheme val="minor"/>
      </rPr>
      <t>.</t>
    </r>
  </si>
  <si>
    <t>Department of Transportation</t>
  </si>
  <si>
    <t>RIA link</t>
  </si>
  <si>
    <t>Federal Communications Commission: Affordable Connectivity Program</t>
  </si>
  <si>
    <t>https://www.gao.gov/fedrules/205436</t>
  </si>
  <si>
    <t>Proxy Voting Advice</t>
  </si>
  <si>
    <t>https://www.gao.gov/products/b-334478</t>
  </si>
  <si>
    <t>Special Financial Assistance by PBGC</t>
  </si>
  <si>
    <t>Revision of Fee Schedules, Fee Recovery for Fiscal Year 2022</t>
  </si>
  <si>
    <t>https://www.gao.gov/products/b-334413</t>
  </si>
  <si>
    <t>Renewable Fuel Standard (RFS) Program: RFS Annual Rules</t>
  </si>
  <si>
    <t>Federal Housing Finance Agency</t>
  </si>
  <si>
    <t>Capital Planning and Stress Capital Buffer Determination</t>
  </si>
  <si>
    <t>https://www.gao.gov/products/b-334366</t>
  </si>
  <si>
    <t>Enterprise Regulatory Capital Framework—Public Disclosures for the Standardized Approach</t>
  </si>
  <si>
    <t>https://www.gao.gov/products/b-334361</t>
  </si>
  <si>
    <t>Advanced Methods to Target and Eliminate Unlawful Robocalls; Call Authentication Trust Anchor</t>
  </si>
  <si>
    <t>https://www.gao.gov/products/b-334477</t>
  </si>
  <si>
    <t>Enterprise Regulatory Capital Framework—Prescribed Leverage Buffer Amount and Credit Risk Transfer</t>
  </si>
  <si>
    <t>https://www.gao.gov/products/b-334117</t>
  </si>
  <si>
    <t>Affordable Connectivity Program; Emergency Broadband Benefit Program</t>
  </si>
  <si>
    <t>https://www.gao.gov/products/b-334034</t>
  </si>
  <si>
    <t>Simplification of Deposit Insurance Rules</t>
  </si>
  <si>
    <t>https://www.gao.gov/products/b-333998</t>
  </si>
  <si>
    <t>Department of Energy; Federal Energy Regulatory Commission</t>
  </si>
  <si>
    <t>Managing Transmission Line Ratings</t>
  </si>
  <si>
    <t>https://www.gao.gov/products/b-333959</t>
  </si>
  <si>
    <t>2022-2024 Single-Family and 2022 Multifamily Enterprise Housing Goals</t>
  </si>
  <si>
    <t>https://www.gao.gov/products/b-333875</t>
  </si>
  <si>
    <t>Revised 2023 and Later Model Year Light-Duty Vehicle Greenhouse Gas Emissions Standards</t>
  </si>
  <si>
    <t>Facilitating the LIBOR Transition (Regulation Z)</t>
  </si>
  <si>
    <t>https://www.gao.gov/products/b-333828</t>
  </si>
  <si>
    <t>Universal Proxy</t>
  </si>
  <si>
    <t>https://www.gao.gov/products/b-333815</t>
  </si>
  <si>
    <t>0560-AI59</t>
  </si>
  <si>
    <t>Supplemental Dairy Margin Coverage Payments; Conservation Reserve Program; Dairy Indemnity Payment Program; Marketing Assistance Loans; Loan Deficiency Payments; Oriental Fruit Fly Program; and FSFL</t>
  </si>
  <si>
    <t>0563-AC77</t>
  </si>
  <si>
    <t>0563-FCIC</t>
  </si>
  <si>
    <t>Pandemic Cover Crop Program</t>
  </si>
  <si>
    <t>0584-AE75</t>
  </si>
  <si>
    <t>Supplemental Nutrition Assistance Program Requirement for Interstate Data Matching</t>
  </si>
  <si>
    <t>0584-AE81</t>
  </si>
  <si>
    <t xml:space="preserve">Child Nutrition Programs: Temporary Standards for Milk, Whole Grains, and Sodium </t>
  </si>
  <si>
    <t>0625-AB21</t>
  </si>
  <si>
    <t>Procedures Covering Suspension of Liquidation, Duties and Estimated Duties in Accord with Presidential Proclamation 10414</t>
  </si>
  <si>
    <t>0910-AI21</t>
  </si>
  <si>
    <t>Medical Devices; Ear, Nose and Throat Devices; Establishing Over-the-Counter Hearing Aids and Aligning Other Regulations</t>
  </si>
  <si>
    <t>0938-AT88</t>
  </si>
  <si>
    <t>Medicare Coverage of Innovative Technology (MCIT) and Definition of "Reasonable and Necessary" (CMS-3372)</t>
  </si>
  <si>
    <t xml:space="preserve">Radiation Oncology (RO) Model (CMS-5527) </t>
  </si>
  <si>
    <t>0938-AT91</t>
  </si>
  <si>
    <t>Most Favored Nation (MFN) Model (CMS-5528)</t>
  </si>
  <si>
    <t>Policy and Technical Changes to the Medicare Advantage Program and Medicare Prescription Drug Benefit Program; MOOP and Cost Sharing Limits (CMS-4190)</t>
  </si>
  <si>
    <t>0938-AU17</t>
  </si>
  <si>
    <t>Durable Medical Equipment, Prosthetics, Orthotics and Supplies (DMEPOS) Policy Issues and Level II of the Healthcare Common Procedure Coding System (HCPCS) (CMS-1738)</t>
  </si>
  <si>
    <t>0938-AU30</t>
  </si>
  <si>
    <t>Contract Year 2023 Policy and Technical Changes to the Medicare Advantage and Medicare Prescription Drug Benefit Programs (CMS-4192)</t>
  </si>
  <si>
    <t>0938-AU37</t>
  </si>
  <si>
    <t>CY 2022 Home Health Prospective Payment System Rate Update, Home Infusion Therapy Services, and Quality Reporting Requirements (CMS-1747)</t>
  </si>
  <si>
    <t>0938-AU39</t>
  </si>
  <si>
    <t>CY 2022 Changes to the End-Stage Renal Disease (ESRD) Prospective Payment System and Quality Incentive Program (CMS-1749)</t>
  </si>
  <si>
    <t>0938-AU42</t>
  </si>
  <si>
    <t>CY 2022 Revisions to Payment Policies Under the Physician Fee Schedule and Other Revisions to Medicare Part B (CMS-1751)</t>
  </si>
  <si>
    <t>0938-AU43</t>
  </si>
  <si>
    <t>CY 2022 Hospital Outpatient PPS Policy Changes and Payment Rates and Ambulatory Surgical Center Payment System Policy Changes and Payment Rates (CMS-1753)</t>
  </si>
  <si>
    <t>0938-AU44</t>
  </si>
  <si>
    <t>Hospital Inpatient Prospective Payment Systems for Acute Care Hospitals; the Long-Term Care Hospital Prospective Payment System; and FY 2022 Rates (CMS-1752)</t>
  </si>
  <si>
    <t>0938-AU65</t>
  </si>
  <si>
    <t>HHS Notice of Benefit and Payment Parameters for 2023 (CMS-9911)</t>
  </si>
  <si>
    <t>0938-AU66</t>
  </si>
  <si>
    <t>Prescription Drug and Health Care Spending  (CMS-9905)</t>
  </si>
  <si>
    <t>0938-AU73</t>
  </si>
  <si>
    <t>Reassignment of Medicaid Provider Claims (CMS-2444)</t>
  </si>
  <si>
    <t>0938-AU75</t>
  </si>
  <si>
    <t>Omnibus COVID-19 Health Care Staff Vaccination (CMS-3415)</t>
  </si>
  <si>
    <t>0938-AU76</t>
  </si>
  <si>
    <t>FY 2023 Skilled Nursing Facility (SNFs) Prospective Payment System and Consolidated Billing and Updates to the Value-Based Purchasing and Quality Reporting Programs (CMS-1765)</t>
  </si>
  <si>
    <t>0938-AU78</t>
  </si>
  <si>
    <t>FY 2023 Inpatient Rehabilitation Facility (IRF) Prospective Payment System Rate Update and Quality Reporting Program (CMS-1767)</t>
  </si>
  <si>
    <t>0938-AU80</t>
  </si>
  <si>
    <t>FY 2023 Inpatient Psychiatric Facilities Prospective Payment System Rate (CMS-1769)</t>
  </si>
  <si>
    <t>0938-AU83</t>
  </si>
  <si>
    <t>FY 2023 Hospice Wage Index, Payment Rate Update, and Quality Reporting Requirements (CMS-1773)</t>
  </si>
  <si>
    <t>0938-AU84</t>
  </si>
  <si>
    <t>Hospital Inpatient Prospective Payment Systems for Acute Care Hospitals; the Long-Term Care Hospital Prospective Payment System; and FY 2023 Rates (CMS-1771)</t>
  </si>
  <si>
    <t>0970-AC90</t>
  </si>
  <si>
    <t>Head Start COVID-19 Vaccine Mandate</t>
  </si>
  <si>
    <t>0991-AC24</t>
  </si>
  <si>
    <t>0991-OS</t>
  </si>
  <si>
    <t>Securing Updated and Necessary Statutory Evaluations Timely</t>
  </si>
  <si>
    <t>1018-BF07</t>
  </si>
  <si>
    <t>Migratory Bird Hunting; 2022–23 Migratory Game Bird Hunting Regulations</t>
  </si>
  <si>
    <t>1205-AC06</t>
  </si>
  <si>
    <t>1210-AC00</t>
  </si>
  <si>
    <t>Requirements Related to Surprise Billing, Part 2</t>
  </si>
  <si>
    <t>1212-AB53</t>
  </si>
  <si>
    <t>1212-PBGC</t>
  </si>
  <si>
    <t>1218-AD42</t>
  </si>
  <si>
    <t>1218-OSHA</t>
  </si>
  <si>
    <t>COVID-19 Vaccination and Testing Emergency Temporary Standard Rulemaking</t>
  </si>
  <si>
    <t>1235-AA21</t>
  </si>
  <si>
    <t>Tip Regulations Under the Fair Labor Standards Act (FLSA); Partial Withdrawal</t>
  </si>
  <si>
    <t>1235-AA41</t>
  </si>
  <si>
    <t>E.O. 14026, Increasing the Minimum Wage for Federal Contractors</t>
  </si>
  <si>
    <t>1505-AC77</t>
  </si>
  <si>
    <t xml:space="preserve">Coronavirus State and Local Fiscal Recovery Funds </t>
  </si>
  <si>
    <t>1506-AB49</t>
  </si>
  <si>
    <t>1506-FINCEN</t>
  </si>
  <si>
    <t>Section 6403. Corporate Transparency Act</t>
  </si>
  <si>
    <t>1545-BO91</t>
  </si>
  <si>
    <t>Guidance on the Elimination of Interbank Offered Rates</t>
  </si>
  <si>
    <t>1545-BP70</t>
  </si>
  <si>
    <t>Guidance Related to the Foreign Tax Credit, Clarification of Foreign-Derived Intangible Income</t>
  </si>
  <si>
    <t>1615-AC64</t>
  </si>
  <si>
    <t>1615-AC67</t>
  </si>
  <si>
    <t>Procedures for Credible Fear Screening and Consideration of Asylum, Withholding of Removal and Cat Protection Claims by Asylum Officers</t>
  </si>
  <si>
    <t>1615-AC73</t>
  </si>
  <si>
    <t>Implementation of the Emergency Stopgap USCIS Stabilization Act</t>
  </si>
  <si>
    <t>1615-AC74</t>
  </si>
  <si>
    <t>Inadmissibility on Public Charge Grounds</t>
  </si>
  <si>
    <t>1615-AC78</t>
  </si>
  <si>
    <t xml:space="preserve">Temporary Increase of the Automatic Extension Period of Employment Authorization and Documentation for Certain Renewal Applicants </t>
  </si>
  <si>
    <t>1651-AB40</t>
  </si>
  <si>
    <t>1651-USCBP</t>
  </si>
  <si>
    <t>Electronic System for Travel Authorization (ESTA)--Extension of and Increase in Travel Promotion Fee</t>
  </si>
  <si>
    <t>1810-AB67</t>
  </si>
  <si>
    <t>Final Priorities, Requirements, and Definitions-Mental Health Service Professional Demonstration Grant Program</t>
  </si>
  <si>
    <t>1810-AB68</t>
  </si>
  <si>
    <t>Final Priorities, Requirements, and Definitions-School-Based Mental Health Services Grant Program</t>
  </si>
  <si>
    <t>1904-AC11</t>
  </si>
  <si>
    <t>1900-DOE</t>
  </si>
  <si>
    <t>1904-EE</t>
  </si>
  <si>
    <t>Energy Conservation Standards for Manufactured Housing</t>
  </si>
  <si>
    <t>1904-AE44</t>
  </si>
  <si>
    <t>Energy Efficiency Standards for New Federal Commercial and Multi-Family High-Rise Residential Buildings Baseline Standards Update</t>
  </si>
  <si>
    <t>1904-AF09</t>
  </si>
  <si>
    <t>Backstop Requirement for General Service Lamps</t>
  </si>
  <si>
    <t>1904-AF22</t>
  </si>
  <si>
    <t>Definitions for General Service Lamps</t>
  </si>
  <si>
    <t>2008-AA03</t>
  </si>
  <si>
    <t>2008-RODENVER</t>
  </si>
  <si>
    <t>Federal Implementation Plan for Oil and Natural Gas Sources; Uintah and Ouray Indian Reservation in Utah</t>
  </si>
  <si>
    <t>2060-AU20</t>
  </si>
  <si>
    <t>National Emission Standards for Hazardous Air Pollutants for Major Sources: Industrial, Commercial, and Institutional Boilers and Process Heaters: Amendments</t>
  </si>
  <si>
    <t>2060-AV11</t>
  </si>
  <si>
    <t>2060-AV13</t>
  </si>
  <si>
    <t>2127-AK95</t>
  </si>
  <si>
    <t>Establish Side Impact Performance Requirements for Child Restraint Systems (MAP-21)</t>
  </si>
  <si>
    <t>2127-AM06</t>
  </si>
  <si>
    <t>Occupant Protection for Automated Driving Systems</t>
  </si>
  <si>
    <t>2127-AM32</t>
  </si>
  <si>
    <t>Corporate Average Fuel Economy (CAFE) Civil Penalties</t>
  </si>
  <si>
    <t>2127-AM34</t>
  </si>
  <si>
    <t>Passenger Car and Light Truck Corporate Average Fuel Economy Standards</t>
  </si>
  <si>
    <t>2900-AP02</t>
  </si>
  <si>
    <t>Civilian Health and Medical Program of the Department of Veterans Affairs</t>
  </si>
  <si>
    <t>2900-AR15</t>
  </si>
  <si>
    <t>Supportive Services for Veterans Families</t>
  </si>
  <si>
    <t>transfers from federal government to medical providers</t>
  </si>
  <si>
    <t>transfers from federal government to consumers</t>
  </si>
  <si>
    <t>These final rules make no changes that impact the transfers as described in the July 2021 and October 2021 interim final rules.</t>
  </si>
  <si>
    <t>ETS was stayed by the Supreme Court (in NFIB v. DOL) and withdrawn by the agency before any effects could be realized; costs, had the ETS taken effect, were estimated to potentially exceed $5 billion.</t>
  </si>
  <si>
    <t>See notes on the FY21 final rule with the same RIN.  Transfers are from employers to employees.</t>
  </si>
  <si>
    <t>transfers are employment taxes</t>
  </si>
  <si>
    <t>86 FR 70689</t>
  </si>
  <si>
    <t>87 FR 7927</t>
  </si>
  <si>
    <t>87 FR 59633</t>
  </si>
  <si>
    <t>87 FR 6984</t>
  </si>
  <si>
    <t>87 FR 56868</t>
  </si>
  <si>
    <t>87 FR 50698</t>
  </si>
  <si>
    <t>86 FR 62944</t>
  </si>
  <si>
    <t>87 FR 52698</t>
  </si>
  <si>
    <t>86 FR 73986</t>
  </si>
  <si>
    <t>87 FR 22290</t>
  </si>
  <si>
    <t>86 FR 42362</t>
  </si>
  <si>
    <t>87 FR 27704</t>
  </si>
  <si>
    <t>86 FR 62240</t>
  </si>
  <si>
    <t>86 FR 61874</t>
  </si>
  <si>
    <t>86 FR 64996</t>
  </si>
  <si>
    <t>86 FR 63458</t>
  </si>
  <si>
    <t>86 FR 73416</t>
  </si>
  <si>
    <t>87 FR 27208</t>
  </si>
  <si>
    <t>86 FR 66662</t>
  </si>
  <si>
    <t>87 FR 29675</t>
  </si>
  <si>
    <t>86 FR 61555</t>
  </si>
  <si>
    <t>87 FR 47502</t>
  </si>
  <si>
    <t>87 FR 47038</t>
  </si>
  <si>
    <t>87 FR 46846</t>
  </si>
  <si>
    <t>87 FR 45669</t>
  </si>
  <si>
    <t>87 FR 48780</t>
  </si>
  <si>
    <t>86 FR 68052</t>
  </si>
  <si>
    <t>87 FR 32246; 87 FR 12399</t>
  </si>
  <si>
    <t>87 FR 42598; 87 FR 50965; 87 FR 53404</t>
  </si>
  <si>
    <t>87 FR 58269</t>
  </si>
  <si>
    <t>86 FR 55980</t>
  </si>
  <si>
    <t>87 FR 40968</t>
  </si>
  <si>
    <t>86 FR 61402; 86 FR 68560; 86 FR 69586; 87 FR 3928</t>
  </si>
  <si>
    <t>86 FR 60114</t>
  </si>
  <si>
    <t>86 FR 67126</t>
  </si>
  <si>
    <t>87 FR 4338</t>
  </si>
  <si>
    <t>87 FR 59498</t>
  </si>
  <si>
    <t>87 FR 166</t>
  </si>
  <si>
    <t>87 FR 276</t>
  </si>
  <si>
    <t>87 FR 53152</t>
  </si>
  <si>
    <t>87 FR 18078</t>
  </si>
  <si>
    <t>87 FR 18227</t>
  </si>
  <si>
    <t>87 FR 55472</t>
  </si>
  <si>
    <t>87 FR 26614</t>
  </si>
  <si>
    <t>87 FR 30769</t>
  </si>
  <si>
    <t xml:space="preserve">87 FR 60083
</t>
  </si>
  <si>
    <t>87 FR 60092</t>
  </si>
  <si>
    <t>87 FR 32728</t>
  </si>
  <si>
    <t>87 FR 20267</t>
  </si>
  <si>
    <t>87 FR 27439</t>
  </si>
  <si>
    <t>87 FR 27461</t>
  </si>
  <si>
    <t>87 FR 75334</t>
  </si>
  <si>
    <t>87 FR 60816</t>
  </si>
  <si>
    <t>87 FR 39600</t>
  </si>
  <si>
    <t>86 FR 74434</t>
  </si>
  <si>
    <t>87 FR 39234</t>
  </si>
  <si>
    <t>87 FR 18560</t>
  </si>
  <si>
    <t>87 FR 18994</t>
  </si>
  <si>
    <t>87 FR 25710</t>
  </si>
  <si>
    <t>87 FR 41594</t>
  </si>
  <si>
    <t>86 FR 62482</t>
  </si>
  <si>
    <t/>
  </si>
  <si>
    <t>transfers from federal government to producers</t>
  </si>
  <si>
    <t>transfers from the federal government to eligible producers</t>
  </si>
  <si>
    <t>transfers from federal government to SNAP beneficiaries</t>
  </si>
  <si>
    <t>transfers from federal government to enrollees etc.</t>
  </si>
  <si>
    <t>transfers from states to third parties</t>
  </si>
  <si>
    <t>transfers from US Treasury to eligible multiemployer plans</t>
  </si>
  <si>
    <t>transfers are from some combination of employers and the federal government to employees</t>
  </si>
  <si>
    <t>transfers from Federal Government to State, Local, and Tribal Governments</t>
  </si>
  <si>
    <t>transfers from expedited review petitioners to DHS</t>
  </si>
  <si>
    <t>transfers from air travelers to the federal government</t>
  </si>
  <si>
    <t>transfers from Federal Government to Educational Entities</t>
  </si>
  <si>
    <t>transfers from Federal Government to State and Local Education Agencies</t>
  </si>
  <si>
    <t>Note: (unquantified) budget transfers are from auto manufacturers to the federal government.  Rule updates and finalizes an IFR issued in FY21.</t>
  </si>
  <si>
    <t>Rule largely overlaps with EPA Light Duty Vehicle rule (RIN 2060-AV13). NHTSA values are based on a model year analysis, while EPA uses a calendar year analysis.</t>
  </si>
  <si>
    <t>transfers from federal government to eligible veterans</t>
  </si>
  <si>
    <t>https://www.regulations.gov/document/FSA-2021-0003-0002</t>
  </si>
  <si>
    <t>https://www.regulations.gov/document/FCIC-22-0001-0002</t>
  </si>
  <si>
    <t>https://www.federalregister.gov/documents/2022/10/03/2022-21011/supplemental-nutrition-assistance-program-requirement-for-interstate-data-matching-to-prevent</t>
  </si>
  <si>
    <t>https://www.federalregister.gov/documents/2022/02/07/2022-02327/child-nutrition-programs-transitional-standards-for-milk-whole-grains-and-sodium</t>
  </si>
  <si>
    <t>https://www.federalregister.gov/documents/2022/09/16/2022-19953/procedures-covering-suspension-of-liquidation-duties-and-estimated-duties-in-accord-with</t>
  </si>
  <si>
    <t>https://www.regulations.gov/document/FDA-2021-N-0555-1147</t>
  </si>
  <si>
    <t>https://www.federalregister.gov/documents/2021/11/15/2021-24916/medicare-program-medicare-coverage-of-innovative-technology-mcit-and-definition-of-reasonable-and</t>
  </si>
  <si>
    <t>https://www.federalregister.gov/documents/2022/08/29/2022-18541/radiation-oncology-ro-model</t>
  </si>
  <si>
    <t>https://www.federalregister.gov/documents/2021/12/29/2021-28225/most-favored-nation-mfn-model</t>
  </si>
  <si>
    <t>https://www.federalregister.gov/documents/2022/04/14/2022-07642/medicare-program-maximum-out-of-pocket-moop-limits-and-service-category-cost-sharing-standards</t>
  </si>
  <si>
    <t>https://www.federalregister.gov/documents/2021/12/28/2021-27763/medicare-program-durable-medical-equipment-prosthetics-orthotics-and-supplies-dmepos-policy-issues</t>
  </si>
  <si>
    <t>https://www.federalregister.gov/documents/2022/05/09/2022-09375/medicare-program-contract-year-2023-policy-and-technical-changes-to-the-medicare-advantage-and</t>
  </si>
  <si>
    <t>https://www.federalregister.gov/documents/2021/11/09/2021-23993/medicare-and-medicaid-programs-cy-2022-home-health-prospective-payment-system-rate-update-home</t>
  </si>
  <si>
    <t>https://www.federalregister.gov/documents/2021/11/08/2021-23907/medicare-program-end-stage-renal-disease-prospective-payment-system-payment-for-renal-dialysis</t>
  </si>
  <si>
    <t>https://www.federalregister.gov/documents/2021/11/19/2021-23972/medicare-program-cy-2022-payment-policies-under-the-physician-fee-schedule-and-other-changes-to-part</t>
  </si>
  <si>
    <t>https://www.federalregister.gov/documents/2021/11/16/2021-24011/medicare-program-hospital-outpatient-prospective-payment-and-ambulatory-surgical-center-payment</t>
  </si>
  <si>
    <t>https://www.federalregister.gov/documents/2021/08/13/2021-16519/medicare-program-hospital-inpatient-prospective-payment-systems-for-acute-care-hospitals-and-the</t>
  </si>
  <si>
    <t>https://www.federalregister.gov/documents/2022/05/06/2022-09438/patient-protection-and-affordable-care-act-hhs-notice-of-benefit-and-payment-parameters-for-2023</t>
  </si>
  <si>
    <t>https://www.federalregister.gov/documents/2021/11/23/2021-25183/prescription-drug-and-health-care-spending</t>
  </si>
  <si>
    <t>https://www.federalregister.gov/documents/2022/05/16/2022-10225/medicaid-program-reassignment-of-medicaid-provider-claims</t>
  </si>
  <si>
    <t>https://www.federalregister.gov/documents/2021/11/05/2021-23831/medicare-and-medicaid-programs-omnibus-covid-19-health-care-staff-vaccination</t>
  </si>
  <si>
    <t>https://www.federalregister.gov/documents/2022/08/03/2022-16457/medicare-program-prospective-payment-system-and-consolidated-billing-for-skilled-nursing-facilities</t>
  </si>
  <si>
    <t>https://www.federalregister.gov/documents/2022/08/01/2022-16225/medicare-program-inpatient-rehabilitation-facility-prospective-payment-system-for-federal-fiscal</t>
  </si>
  <si>
    <t>https://www.federalregister.gov/documents/2022/07/29/2022-16260/medicare-program-fy-2023-inpatient-psychiatric-facilities-prospective-payment-system-rate-update-and</t>
  </si>
  <si>
    <t>https://www.federalregister.gov/documents/2022/07/29/2022-16214/medicare-program-fy-2023-hospice-wage-index-and-payment-rate-update-and-hospice-quality-reporting</t>
  </si>
  <si>
    <t>https://www.federalregister.gov/documents/2022/08/10/2022-16472/medicare-program-hospital-inpatient-prospective-payment-systems-for-acute-care-hospitals-and-the</t>
  </si>
  <si>
    <t>https://www.federalregister.gov/documents/2021/11/30/2021-25869/vaccine-and-mask-requirements-to-mitigate-the-spread-of-covid-19-in-head-start-programs</t>
  </si>
  <si>
    <t>https://www.federalregister.gov/documents/2022/05/27/2022-11477/withdrawing-rule-on-securing-updated-and-necessary-statutory-evaluations-timely</t>
  </si>
  <si>
    <t>https://www.regulations.gov/document/FWS-HQ-MB-2021-0057-0029</t>
  </si>
  <si>
    <t>https://www.federalregister.gov/documents/2022/09/26/2022-20560/apprenticeship-programs-labor-standards-for-registration</t>
  </si>
  <si>
    <t>https://www.federalregister.gov/documents/2022/08/26/2022-18202/requirements-related-to-surprise-billing</t>
  </si>
  <si>
    <t>https://www.federalregister.gov/documents/2022/07/08/2022-14349/special-financial-assistance-by-pbgc</t>
  </si>
  <si>
    <t>https://www.federalregister.gov/documents/2021/10/29/2021-23446/tip-regulations-under-the-fair-labor-standards-act-flsa-partial-withdrawal</t>
  </si>
  <si>
    <t>https://www.federalregister.gov/documents/2021/11/24/2021-25317/increasing-the-minimum-wage-for-federal-contractors</t>
  </si>
  <si>
    <t>https://www.federalregister.gov/documents/2022/01/27/2022-00292/coronavirus-state-and-local-fiscal-recovery-funds</t>
  </si>
  <si>
    <t>https://www.federalregister.gov/documents/2022/09/30/2022-21020/beneficial-ownership-information-reporting-requirements</t>
  </si>
  <si>
    <t>https://www.federalregister.gov/documents/2022/01/04/2021-28452/guidance-on-the-transition-from-interbank-offered-rates-to-other-reference-rates</t>
  </si>
  <si>
    <t>https://www.federalregister.gov/documents/2022/01/04/2021-27887/guidance-related-to-the-foreign-tax-credit-clarification-of-foreign-derived-intangible-income</t>
  </si>
  <si>
    <t>https://www.federalregister.gov/documents/2022/08/30/2022-18401/deferred-action-for-childhood-arrivals</t>
  </si>
  <si>
    <t>https://www.federalregister.gov/documents/2022/03/29/2022-06148/procedures-for-credible-fear-screening-and-consideration-of-asylum-withholding-of-removal-and-cat</t>
  </si>
  <si>
    <t>https://www.federalregister.gov/documents/2022/03/30/2022-06742/implementation-of-the-emergency-stopgap-uscis-stabilization-act</t>
  </si>
  <si>
    <t>https://www.federalregister.gov/documents/2022/09/09/2022-18867/public-charge-ground-of-inadmissibility</t>
  </si>
  <si>
    <t>https://www.federalregister.gov/documents/2022/05/04/2022-09539/temporary-increase-of-the-automatic-extension-period-of-employment-authorization-and-documentation</t>
  </si>
  <si>
    <t>https://www.federalregister.gov/documents/2022/05/20/2022-10869/electronic-system-for-travel-authorization-esta-fee-increase</t>
  </si>
  <si>
    <t>https://www.federalregister.gov/documents/2022/10/04/2022-21633/final-priorities-requirements-and-definitions-mental-health-service-professional-demonstration-grant</t>
  </si>
  <si>
    <t>https://www.federalregister.gov/documents/2022/08/02/2022-16557/proposed-priorities-requirements-and-definitions-school-based-mental-health-services-grant-program</t>
  </si>
  <si>
    <t>https://www.federalregister.gov/documents/2022/05/31/2022-10926/energy-conservation-program-energy-conservation-standards-for-manufactured-housing</t>
  </si>
  <si>
    <t>https://www.federalregister.gov/documents/2022/04/07/2022-06949/baseline-energy-efficiency-standards-update-for-new-federal-commercial-and-multi-family-high-rise</t>
  </si>
  <si>
    <t>https://www.regulations.gov/document/EERE-2021-BT-STD-0005-0071</t>
  </si>
  <si>
    <t>https://www.regulations.gov/document/EPA-HQ-OAR-2002-0058-4180</t>
  </si>
  <si>
    <t>https://www.regulations.gov/document/EPA-HQ-OAR-2021-0324-0766</t>
  </si>
  <si>
    <t>https://www.regulations.gov/document/EPA-HQ-OAR-2021-0208-0849</t>
  </si>
  <si>
    <t>https://www.regulations.gov/document/FAA-2019-0770-1036</t>
  </si>
  <si>
    <t>https://www.regulations.gov/document/NHTSA-2022-0051-0003</t>
  </si>
  <si>
    <t>https://www.regulations.gov/document/NHTSA-2021-0003-0005</t>
  </si>
  <si>
    <t>https://www.federalregister.gov/documents/2022/04/01/2022-06648/civil-penalties#citation-102-p19004</t>
  </si>
  <si>
    <t>https://www.regulations.gov/document/NHTSA-2021-0053-0009</t>
  </si>
  <si>
    <t>https://www.regulations.gov/document/VA-2018-VHA-0006-0011</t>
  </si>
  <si>
    <t>https://www.regulations.gov/document/VA-2021-VHA-0029-0002</t>
  </si>
  <si>
    <t>See the RIA for discussion of further impacts involving states, beneficiaries, etc,; quantified transfers are from federal government to medical providers.</t>
  </si>
  <si>
    <t>Deferred Action for Childhood Arrivals</t>
  </si>
  <si>
    <t>Reported values reflect a pre-2012 guidance baseline.  Tranfers are from employed DACA recipients to the federal government.</t>
  </si>
  <si>
    <t>Department of Homeland Security</t>
  </si>
  <si>
    <t>Department of Energy</t>
  </si>
  <si>
    <t>87 FR 61452</t>
  </si>
  <si>
    <t>https://www.regulations.gov/document/OSHA-2021-0007-0488​</t>
  </si>
  <si>
    <t>2120-AL41</t>
  </si>
  <si>
    <t>2120-FAA</t>
  </si>
  <si>
    <t>Flight Attendant Duty Period Limitations and Rest Requirements</t>
  </si>
  <si>
    <t>Cost range reflects multiple analytic baselines.</t>
  </si>
  <si>
    <t>Table 1-5: Estimates, by Agency, of the Total Annual Benefits and Costs of Reported Rules (For Which Both Benefits and Costs Have Been Estimated), October 1, 2021 - September 30, 2022 (billions of 2001 or 2022 dollars)</t>
  </si>
  <si>
    <t>Table 1-6(a): Reported Rules with Estimates of Both Annual Benefits and Costs, October 1, 2021 - September 30, 2022 (millions of 2001 or 2022 dollars)</t>
  </si>
  <si>
    <t>Table 1-6(b): Reported Rules with Estimates of Annual Costs, October 1, 2021 - September 30, 2022 (millions of 2001 or 2022 dollars)</t>
  </si>
  <si>
    <t>Table 1-6(c): Reported Rules with Estimates of Annual Benefits, October 1, 2021 - September 30, 2022 (millions of 2001 or 2022 dollars)</t>
  </si>
  <si>
    <t>Table 1-6(d): Reported Rules without Estimates of Benefits, Costs or Transfers, October 1, 2021 - September 30, 2022</t>
  </si>
  <si>
    <t>Table 1-7(a): Reported Rules Implementing or Adjusting Federal Budgetary Programs or Federal Revenue Collections, October 1, 2021 - September 30, 2022 (millions of 2001 or 2022 dollars)</t>
  </si>
  <si>
    <t>Table 1-7(b): Reported Rules with Non-Budgetary Transfers, October 1, 2021 - September 30, 2022 (millions of 2001 or 2022 dollars)</t>
  </si>
  <si>
    <t>Table 1-10: Reported Rules Issued by Historically Independent Regulatory Agencies, October 1, 2021 - September 30, 2022</t>
  </si>
  <si>
    <t>Table 1-6(a):  Reported Rules with Estimates of Both Annual Benefits and Costs, October 1, 2021 - September 30, 2022 (millions of 2001 or 2022 dollars)</t>
  </si>
  <si>
    <t>Table 1-6(b):  Reported Rules with Estimates of Annual Costs, October 1, 2021 - September 30, 2022 (millions of 2001 or 2022 dollars)</t>
  </si>
  <si>
    <t>Table 1-6(c):  Reported Rules with Estimates of Annual Benefits, October 1, 2021 - September 30, 2022 (millions of 2001 or 2022 dollars)</t>
  </si>
  <si>
    <t>Table 1-10: Reported Rules Issued by Historically Independent Regulatory Agencies, October 1, 2029 - September 30, 2022</t>
  </si>
  <si>
    <t>Summary of Agency Estimates for Reported Final Rules, October 1, 2021 - September 30, 2022, as of Date OMB Concluded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</si>
</sst>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26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theme="0" tint="-0.499984740745262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theme="0" tint="-0.3499862666707357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Border="1"/>
    <xf numFmtId="0" fontId="9" fillId="0" borderId="1" xfId="2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0" xfId="2"/>
    <xf numFmtId="0" fontId="11" fillId="0" borderId="0" xfId="2" applyFont="1"/>
    <xf numFmtId="0" fontId="6" fillId="0" borderId="0" xfId="2" applyFont="1"/>
    <xf numFmtId="0" fontId="12" fillId="0" borderId="0" xfId="0" applyFont="1"/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5" fontId="13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vertical="center" wrapText="1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3" borderId="0" xfId="0" applyFont="1" applyFill="1" applyAlignment="1">
      <alignment horizontal="center" vertical="center" wrapText="1"/>
    </xf>
    <xf numFmtId="0" fontId="20" fillId="0" borderId="0" xfId="0" applyFont="1"/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3" fillId="0" borderId="0" xfId="0" applyFont="1"/>
    <xf numFmtId="164" fontId="23" fillId="0" borderId="0" xfId="1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2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0" fillId="0" borderId="1" xfId="2" applyFont="1" applyBorder="1"/>
    <xf numFmtId="164" fontId="20" fillId="0" borderId="1" xfId="1" applyNumberFormat="1" applyFont="1" applyBorder="1" applyAlignment="1">
      <alignment horizontal="center" vertical="center"/>
    </xf>
    <xf numFmtId="0" fontId="1" fillId="0" borderId="1" xfId="0" applyFont="1" applyBorder="1"/>
    <xf numFmtId="1" fontId="20" fillId="0" borderId="1" xfId="1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1" xfId="0" applyFont="1" applyBorder="1" applyAlignment="1">
      <alignment wrapText="1"/>
    </xf>
    <xf numFmtId="0" fontId="5" fillId="0" borderId="0" xfId="2" applyFont="1" applyFill="1"/>
    <xf numFmtId="0" fontId="5" fillId="0" borderId="0" xfId="2" applyFont="1"/>
    <xf numFmtId="0" fontId="5" fillId="0" borderId="0" xfId="2" applyFont="1" applyFill="1" applyAlignment="1">
      <alignment wrapText="1"/>
    </xf>
    <xf numFmtId="0" fontId="5" fillId="0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25" fillId="0" borderId="0" xfId="2" applyFont="1" applyFill="1" applyAlignment="1">
      <alignment horizontal="right"/>
    </xf>
    <xf numFmtId="0" fontId="25" fillId="0" borderId="0" xfId="2" applyFont="1" applyAlignment="1">
      <alignment horizontal="right"/>
    </xf>
    <xf numFmtId="0" fontId="5" fillId="0" borderId="0" xfId="2" applyNumberFormat="1" applyFont="1" applyFill="1"/>
    <xf numFmtId="0" fontId="5" fillId="0" borderId="0" xfId="2" applyNumberFormat="1" applyFont="1"/>
    <xf numFmtId="0" fontId="7" fillId="0" borderId="0" xfId="0" applyFont="1" applyFill="1"/>
    <xf numFmtId="0" fontId="24" fillId="0" borderId="0" xfId="2" applyFont="1" applyAlignment="1">
      <alignment horizontal="right"/>
    </xf>
    <xf numFmtId="0" fontId="24" fillId="0" borderId="0" xfId="2" applyNumberFormat="1" applyFont="1"/>
    <xf numFmtId="0" fontId="24" fillId="0" borderId="0" xfId="2" applyFont="1" applyFill="1" applyAlignment="1">
      <alignment horizontal="right"/>
    </xf>
    <xf numFmtId="0" fontId="24" fillId="0" borderId="0" xfId="2" applyNumberFormat="1" applyFont="1" applyFill="1"/>
    <xf numFmtId="0" fontId="24" fillId="0" borderId="0" xfId="2" applyFont="1" applyFill="1"/>
    <xf numFmtId="0" fontId="24" fillId="0" borderId="0" xfId="2" applyFont="1"/>
    <xf numFmtId="0" fontId="5" fillId="0" borderId="0" xfId="2" applyFont="1" applyFill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9" fillId="0" borderId="1" xfId="2" applyFont="1" applyBorder="1" applyAlignment="1">
      <alignment horizontal="center"/>
    </xf>
    <xf numFmtId="1" fontId="9" fillId="0" borderId="1" xfId="2" applyNumberFormat="1" applyFont="1" applyBorder="1" applyAlignment="1">
      <alignment horizontal="center"/>
    </xf>
    <xf numFmtId="164" fontId="7" fillId="0" borderId="1" xfId="2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164" fontId="7" fillId="0" borderId="2" xfId="2" applyNumberForma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omb.gov/Users/fitzpatrick_me/AppData/Local/Microsoft/Windows/INetCache/Content.Outlook/VJ0DNKBO/Draft%202019%20Benefit-Cost%20Report%2011-20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and Contents"/>
      <sheetName val="Table 1-5"/>
      <sheetName val="Table1-6(a)"/>
      <sheetName val="Table1-6(b)"/>
      <sheetName val="Table1-6(c)"/>
      <sheetName val="Table1-6(d)"/>
      <sheetName val="Table1-7(a)"/>
      <sheetName val="Table A-1"/>
      <sheetName val="Inflation"/>
      <sheetName val="Traditionally_Independent_10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Agency</v>
          </cell>
          <cell r="B3" t="str">
            <v>Subagency</v>
          </cell>
          <cell r="C3" t="str">
            <v>RIN</v>
          </cell>
          <cell r="D3" t="str">
            <v>Title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workbookViewId="0">
      <selection activeCell="B9" sqref="B9"/>
    </sheetView>
  </sheetViews>
  <sheetFormatPr defaultRowHeight="12.75" x14ac:dyDescent="0.2"/>
  <cols>
    <col min="1" max="1" width="16" customWidth="1"/>
  </cols>
  <sheetData>
    <row r="1" spans="1:2" ht="15" x14ac:dyDescent="0.25">
      <c r="A1" s="6" t="s">
        <v>148</v>
      </c>
      <c r="B1" s="6"/>
    </row>
    <row r="2" spans="1:2" ht="15" x14ac:dyDescent="0.25">
      <c r="A2" s="21"/>
      <c r="B2" s="6"/>
    </row>
    <row r="3" spans="1:2" ht="15" x14ac:dyDescent="0.25">
      <c r="A3" s="16" t="s">
        <v>74</v>
      </c>
      <c r="B3" s="16" t="s">
        <v>75</v>
      </c>
    </row>
    <row r="4" spans="1:2" ht="15" x14ac:dyDescent="0.25">
      <c r="A4" s="6" t="s">
        <v>76</v>
      </c>
      <c r="B4" s="75" t="s">
        <v>459</v>
      </c>
    </row>
    <row r="5" spans="1:2" ht="15" x14ac:dyDescent="0.25">
      <c r="A5" s="6" t="s">
        <v>77</v>
      </c>
      <c r="B5" s="75" t="s">
        <v>460</v>
      </c>
    </row>
    <row r="6" spans="1:2" ht="15" x14ac:dyDescent="0.25">
      <c r="A6" s="6" t="s">
        <v>78</v>
      </c>
      <c r="B6" s="75" t="s">
        <v>461</v>
      </c>
    </row>
    <row r="7" spans="1:2" ht="15" x14ac:dyDescent="0.25">
      <c r="A7" s="6" t="s">
        <v>79</v>
      </c>
      <c r="B7" s="75" t="s">
        <v>462</v>
      </c>
    </row>
    <row r="8" spans="1:2" ht="15" x14ac:dyDescent="0.25">
      <c r="A8" s="6" t="s">
        <v>80</v>
      </c>
      <c r="B8" s="75" t="s">
        <v>463</v>
      </c>
    </row>
    <row r="9" spans="1:2" ht="15" x14ac:dyDescent="0.25">
      <c r="A9" s="6" t="s">
        <v>81</v>
      </c>
      <c r="B9" s="75" t="s">
        <v>464</v>
      </c>
    </row>
    <row r="10" spans="1:2" ht="15" x14ac:dyDescent="0.25">
      <c r="A10" s="6" t="s">
        <v>85</v>
      </c>
      <c r="B10" s="75" t="s">
        <v>465</v>
      </c>
    </row>
    <row r="11" spans="1:2" ht="15" x14ac:dyDescent="0.25">
      <c r="A11" s="6" t="s">
        <v>124</v>
      </c>
      <c r="B11" s="6" t="s">
        <v>466</v>
      </c>
    </row>
    <row r="12" spans="1:2" ht="15" x14ac:dyDescent="0.25">
      <c r="A12" s="6" t="s">
        <v>82</v>
      </c>
      <c r="B12" s="6" t="s">
        <v>471</v>
      </c>
    </row>
    <row r="13" spans="1:2" ht="15" x14ac:dyDescent="0.25">
      <c r="A13" s="6" t="s">
        <v>83</v>
      </c>
      <c r="B13" s="6" t="s">
        <v>84</v>
      </c>
    </row>
    <row r="14" spans="1:2" ht="15" x14ac:dyDescent="0.25">
      <c r="A14" s="6"/>
      <c r="B14" s="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T66"/>
  <sheetViews>
    <sheetView tabSelected="1" zoomScale="80" zoomScaleNormal="80" workbookViewId="0">
      <pane xSplit="4" ySplit="3" topLeftCell="E46" activePane="bottomRight" state="frozen"/>
      <selection pane="topRight" activeCell="E1" sqref="E1"/>
      <selection pane="bottomLeft" activeCell="A4" sqref="A4"/>
      <selection pane="bottomRight" activeCell="D56" sqref="D56"/>
    </sheetView>
  </sheetViews>
  <sheetFormatPr defaultColWidth="9.140625" defaultRowHeight="12.75" x14ac:dyDescent="0.2"/>
  <cols>
    <col min="1" max="1" width="8.5703125" style="1" customWidth="1"/>
    <col min="2" max="2" width="9.42578125" style="1" customWidth="1"/>
    <col min="3" max="3" width="11.42578125" style="1" customWidth="1"/>
    <col min="4" max="4" width="40" style="3" customWidth="1"/>
    <col min="5" max="5" width="40" style="19" customWidth="1"/>
    <col min="6" max="6" width="13.5703125" style="4" customWidth="1"/>
    <col min="7" max="7" width="54.42578125" style="4" customWidth="1"/>
    <col min="8" max="8" width="27.42578125" style="1" customWidth="1"/>
    <col min="9" max="9" width="24.5703125" style="1" bestFit="1" customWidth="1"/>
    <col min="10" max="10" width="25" style="1" bestFit="1" customWidth="1"/>
    <col min="11" max="11" width="21.5703125" style="1" bestFit="1" customWidth="1"/>
    <col min="12" max="12" width="27.42578125" style="1" bestFit="1" customWidth="1"/>
    <col min="13" max="13" width="24.5703125" style="1" bestFit="1" customWidth="1"/>
    <col min="14" max="14" width="25" style="1" bestFit="1" customWidth="1"/>
    <col min="15" max="15" width="21.5703125" style="1" bestFit="1" customWidth="1"/>
    <col min="16" max="16" width="25.5703125" style="1" bestFit="1" customWidth="1"/>
    <col min="17" max="17" width="22.5703125" style="1" bestFit="1" customWidth="1"/>
    <col min="18" max="18" width="23" style="1" bestFit="1" customWidth="1"/>
    <col min="19" max="19" width="19.85546875" style="1" bestFit="1" customWidth="1"/>
    <col min="20" max="20" width="25.5703125" style="1" bestFit="1" customWidth="1"/>
    <col min="21" max="21" width="22.5703125" style="1" bestFit="1" customWidth="1"/>
    <col min="22" max="22" width="23" style="1" bestFit="1" customWidth="1"/>
    <col min="23" max="23" width="19.85546875" style="1" bestFit="1" customWidth="1"/>
    <col min="24" max="24" width="24.5703125" style="1" bestFit="1" customWidth="1"/>
    <col min="25" max="25" width="21.85546875" style="1" bestFit="1" customWidth="1"/>
    <col min="26" max="26" width="22.140625" style="1" bestFit="1" customWidth="1"/>
    <col min="27" max="27" width="18.85546875" style="1" bestFit="1" customWidth="1"/>
    <col min="28" max="28" width="24.5703125" style="1" bestFit="1" customWidth="1"/>
    <col min="29" max="29" width="21.85546875" style="1" bestFit="1" customWidth="1"/>
    <col min="30" max="30" width="22.140625" style="1" bestFit="1" customWidth="1"/>
    <col min="31" max="31" width="18.85546875" style="1" bestFit="1" customWidth="1"/>
    <col min="32" max="32" width="26.5703125" style="1" bestFit="1" customWidth="1"/>
    <col min="33" max="33" width="23.85546875" style="1" bestFit="1" customWidth="1"/>
    <col min="34" max="34" width="24.140625" style="1" bestFit="1" customWidth="1"/>
    <col min="35" max="35" width="20.85546875" style="1" bestFit="1" customWidth="1"/>
    <col min="36" max="36" width="26.5703125" style="1" bestFit="1" customWidth="1"/>
    <col min="37" max="37" width="23.85546875" style="1" bestFit="1" customWidth="1"/>
    <col min="38" max="38" width="24.140625" style="1" bestFit="1" customWidth="1"/>
    <col min="39" max="39" width="20.85546875" style="1" bestFit="1" customWidth="1"/>
    <col min="40" max="40" width="9.140625" style="1"/>
    <col min="41" max="72" width="9.140625" style="2"/>
    <col min="73" max="16384" width="9.140625" style="1"/>
  </cols>
  <sheetData>
    <row r="1" spans="1:72" x14ac:dyDescent="0.2">
      <c r="A1" s="36" t="s">
        <v>471</v>
      </c>
      <c r="B1" s="32"/>
      <c r="C1" s="32"/>
      <c r="D1" s="33"/>
      <c r="E1" s="34"/>
      <c r="F1" s="35"/>
      <c r="G1" s="35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72" x14ac:dyDescent="0.2">
      <c r="A2" s="32"/>
      <c r="B2" s="32"/>
      <c r="C2" s="32"/>
      <c r="D2" s="33"/>
      <c r="E2" s="34"/>
      <c r="F2" s="35"/>
      <c r="G2" s="35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72" s="47" customFormat="1" ht="33.75" x14ac:dyDescent="0.2">
      <c r="A3" s="43" t="s">
        <v>51</v>
      </c>
      <c r="B3" s="43" t="s">
        <v>11</v>
      </c>
      <c r="C3" s="43" t="s">
        <v>40</v>
      </c>
      <c r="D3" s="44" t="s">
        <v>36</v>
      </c>
      <c r="E3" s="45" t="s">
        <v>123</v>
      </c>
      <c r="F3" s="46" t="s">
        <v>122</v>
      </c>
      <c r="G3" s="46" t="s">
        <v>150</v>
      </c>
      <c r="H3" s="43" t="s">
        <v>27</v>
      </c>
      <c r="I3" s="43" t="s">
        <v>21</v>
      </c>
      <c r="J3" s="43" t="s">
        <v>3</v>
      </c>
      <c r="K3" s="43" t="s">
        <v>9</v>
      </c>
      <c r="L3" s="43" t="s">
        <v>19</v>
      </c>
      <c r="M3" s="43" t="s">
        <v>24</v>
      </c>
      <c r="N3" s="43" t="s">
        <v>0</v>
      </c>
      <c r="O3" s="43" t="s">
        <v>12</v>
      </c>
      <c r="P3" s="43" t="s">
        <v>4</v>
      </c>
      <c r="Q3" s="43" t="s">
        <v>23</v>
      </c>
      <c r="R3" s="43" t="s">
        <v>5</v>
      </c>
      <c r="S3" s="43" t="s">
        <v>38</v>
      </c>
      <c r="T3" s="43" t="s">
        <v>14</v>
      </c>
      <c r="U3" s="43" t="s">
        <v>20</v>
      </c>
      <c r="V3" s="43" t="s">
        <v>13</v>
      </c>
      <c r="W3" s="43" t="s">
        <v>33</v>
      </c>
      <c r="X3" s="43" t="s">
        <v>47</v>
      </c>
      <c r="Y3" s="43" t="s">
        <v>41</v>
      </c>
      <c r="Z3" s="43" t="s">
        <v>18</v>
      </c>
      <c r="AA3" s="43" t="s">
        <v>15</v>
      </c>
      <c r="AB3" s="43" t="s">
        <v>45</v>
      </c>
      <c r="AC3" s="43" t="s">
        <v>44</v>
      </c>
      <c r="AD3" s="43" t="s">
        <v>26</v>
      </c>
      <c r="AE3" s="43" t="s">
        <v>7</v>
      </c>
      <c r="AF3" s="43" t="s">
        <v>25</v>
      </c>
      <c r="AG3" s="43" t="s">
        <v>52</v>
      </c>
      <c r="AH3" s="43" t="s">
        <v>28</v>
      </c>
      <c r="AI3" s="43" t="s">
        <v>55</v>
      </c>
      <c r="AJ3" s="43" t="s">
        <v>16</v>
      </c>
      <c r="AK3" s="43" t="s">
        <v>50</v>
      </c>
      <c r="AL3" s="43" t="s">
        <v>32</v>
      </c>
      <c r="AM3" s="43" t="s">
        <v>49</v>
      </c>
      <c r="AO3" s="48" t="s">
        <v>89</v>
      </c>
      <c r="AP3" s="48" t="s">
        <v>90</v>
      </c>
      <c r="AQ3" s="48" t="s">
        <v>91</v>
      </c>
      <c r="AR3" s="48" t="s">
        <v>92</v>
      </c>
      <c r="AS3" s="48" t="s">
        <v>93</v>
      </c>
      <c r="AT3" s="48" t="s">
        <v>94</v>
      </c>
      <c r="AU3" s="48" t="s">
        <v>95</v>
      </c>
      <c r="AV3" s="48" t="s">
        <v>96</v>
      </c>
      <c r="AW3" s="48" t="s">
        <v>97</v>
      </c>
      <c r="AX3" s="48" t="s">
        <v>98</v>
      </c>
      <c r="AY3" s="48" t="s">
        <v>99</v>
      </c>
      <c r="AZ3" s="48" t="s">
        <v>100</v>
      </c>
      <c r="BA3" s="48" t="s">
        <v>101</v>
      </c>
      <c r="BB3" s="48" t="s">
        <v>102</v>
      </c>
      <c r="BC3" s="48" t="s">
        <v>103</v>
      </c>
      <c r="BD3" s="48" t="s">
        <v>104</v>
      </c>
      <c r="BE3" s="48" t="s">
        <v>105</v>
      </c>
      <c r="BF3" s="48" t="s">
        <v>106</v>
      </c>
      <c r="BG3" s="48" t="s">
        <v>107</v>
      </c>
      <c r="BH3" s="48" t="s">
        <v>108</v>
      </c>
      <c r="BI3" s="48" t="s">
        <v>109</v>
      </c>
      <c r="BJ3" s="48" t="s">
        <v>110</v>
      </c>
      <c r="BK3" s="48" t="s">
        <v>111</v>
      </c>
      <c r="BL3" s="48" t="s">
        <v>112</v>
      </c>
      <c r="BM3" s="48" t="s">
        <v>113</v>
      </c>
      <c r="BN3" s="48" t="s">
        <v>114</v>
      </c>
      <c r="BO3" s="48" t="s">
        <v>115</v>
      </c>
      <c r="BP3" s="48" t="s">
        <v>116</v>
      </c>
      <c r="BQ3" s="48" t="s">
        <v>117</v>
      </c>
      <c r="BR3" s="48" t="s">
        <v>118</v>
      </c>
      <c r="BS3" s="48" t="s">
        <v>119</v>
      </c>
      <c r="BT3" s="48" t="s">
        <v>120</v>
      </c>
    </row>
    <row r="4" spans="1:72" x14ac:dyDescent="0.2">
      <c r="A4" s="66" t="s">
        <v>182</v>
      </c>
      <c r="B4" s="66" t="s">
        <v>43</v>
      </c>
      <c r="C4" s="66" t="s">
        <v>8</v>
      </c>
      <c r="D4" s="66" t="s">
        <v>183</v>
      </c>
      <c r="E4" s="66" t="s">
        <v>374</v>
      </c>
      <c r="F4" s="69" t="s">
        <v>312</v>
      </c>
      <c r="G4" s="2" t="s">
        <v>389</v>
      </c>
      <c r="H4" s="66" t="s">
        <v>373</v>
      </c>
      <c r="I4" s="66" t="s">
        <v>373</v>
      </c>
      <c r="J4" s="66" t="s">
        <v>373</v>
      </c>
      <c r="K4" s="66"/>
      <c r="L4" s="66" t="s">
        <v>373</v>
      </c>
      <c r="M4" s="66" t="s">
        <v>373</v>
      </c>
      <c r="N4" s="66" t="s">
        <v>373</v>
      </c>
      <c r="O4" s="66"/>
      <c r="P4" s="66" t="s">
        <v>373</v>
      </c>
      <c r="Q4" s="66" t="s">
        <v>373</v>
      </c>
      <c r="R4" s="66" t="s">
        <v>373</v>
      </c>
      <c r="S4" s="66"/>
      <c r="T4" s="66" t="s">
        <v>373</v>
      </c>
      <c r="U4" s="66" t="s">
        <v>373</v>
      </c>
      <c r="V4" s="66" t="s">
        <v>373</v>
      </c>
      <c r="W4" s="66"/>
      <c r="X4" s="71">
        <v>326.02</v>
      </c>
      <c r="Y4" s="66" t="s">
        <v>373</v>
      </c>
      <c r="Z4" s="66" t="s">
        <v>373</v>
      </c>
      <c r="AA4" s="73">
        <v>2021</v>
      </c>
      <c r="AB4" s="71">
        <v>327.8</v>
      </c>
      <c r="AC4" s="66" t="s">
        <v>373</v>
      </c>
      <c r="AD4" s="66" t="s">
        <v>373</v>
      </c>
      <c r="AE4" s="73">
        <v>2021</v>
      </c>
      <c r="AF4" s="66" t="s">
        <v>373</v>
      </c>
      <c r="AG4" s="66" t="s">
        <v>373</v>
      </c>
      <c r="AH4" s="66" t="s">
        <v>373</v>
      </c>
      <c r="AI4" s="66"/>
      <c r="AJ4" s="66" t="s">
        <v>373</v>
      </c>
      <c r="AK4" s="66" t="s">
        <v>373</v>
      </c>
      <c r="AL4" s="66" t="s">
        <v>373</v>
      </c>
      <c r="AM4" s="66"/>
      <c r="AO4" s="2" t="str">
        <f>IF(K4="","",VLOOKUP(K4,Inflation!$A$2:'Inflation'!$B$25,2))</f>
        <v/>
      </c>
      <c r="AP4" s="2" t="str">
        <f>IF(H4="","",H4*(Inflation!$B$2/AO4))</f>
        <v/>
      </c>
      <c r="AQ4" s="2" t="str">
        <f>IF(I4="","",I4*(Inflation!$B$2/AO4))</f>
        <v/>
      </c>
      <c r="AR4" s="2" t="str">
        <f>IF(J4="","",J4*(Inflation!$B$2/AO4))</f>
        <v/>
      </c>
      <c r="AS4" s="2" t="str">
        <f>IF(O4="","",VLOOKUP(O4,Inflation!$A$2:'Inflation'!$B$25,2))</f>
        <v/>
      </c>
      <c r="AT4" s="2" t="str">
        <f>IF(L4="","",L4*(Inflation!$B$2/AS4))</f>
        <v/>
      </c>
      <c r="AU4" s="2" t="str">
        <f>IF(M4="","",M4*(Inflation!$B$2/AS4))</f>
        <v/>
      </c>
      <c r="AV4" s="2" t="str">
        <f>IF(N4="","",N4*(Inflation!$B$2/AS4))</f>
        <v/>
      </c>
      <c r="AW4" s="2" t="str">
        <f>IF(S4="","",VLOOKUP(S4,Inflation!$A$2:'Inflation'!$B$25,2))</f>
        <v/>
      </c>
      <c r="AX4" s="2" t="str">
        <f>IF(P4="","",P4*(Inflation!$B$2/AW4))</f>
        <v/>
      </c>
      <c r="AY4" s="2" t="str">
        <f>IF(Q4="","",Q4*(Inflation!$B$2/AW4))</f>
        <v/>
      </c>
      <c r="AZ4" s="2" t="str">
        <f>IF(R4="","",R4*(Inflation!$B$2/AW4))</f>
        <v/>
      </c>
      <c r="BA4" s="2" t="str">
        <f>IF(W4="","",VLOOKUP(W4,Inflation!$A$2:'Inflation'!$B$25,2))</f>
        <v/>
      </c>
      <c r="BB4" s="2" t="str">
        <f>IF(T4="","",T4*(Inflation!$B$2/BA4))</f>
        <v/>
      </c>
      <c r="BC4" s="2" t="str">
        <f>IF(U4="","",U4*(Inflation!$B$2/BA4))</f>
        <v/>
      </c>
      <c r="BD4" s="2" t="str">
        <f>IF(V4="","",V4*(Inflation!$B$2/BA4))</f>
        <v/>
      </c>
      <c r="BE4" s="2">
        <f>IF(AA4="","",VLOOKUP(AA4,Inflation!$A$2:'Inflation'!$B$25,2))</f>
        <v>118.895</v>
      </c>
      <c r="BF4" s="2">
        <f>IF(X4="","",X4*(Inflation!$B$2/BE4))</f>
        <v>218.77163598132807</v>
      </c>
      <c r="BG4" s="2" t="str">
        <f>IF(Y4="","",Y4*(Inflation!$B$2/BE4))</f>
        <v/>
      </c>
      <c r="BH4" s="2" t="str">
        <f>IF(Z4="","",Z4*(Inflation!$B$2/BE4))</f>
        <v/>
      </c>
      <c r="BI4" s="2">
        <f>IF(AE4="","",VLOOKUP(AE4,Inflation!$A$2:'Inflation'!$B$25,2))</f>
        <v>118.895</v>
      </c>
      <c r="BJ4" s="2">
        <f>IF(AB4="","",AB4*(Inflation!$B$2/BI4))</f>
        <v>219.96608267799323</v>
      </c>
      <c r="BK4" s="2" t="str">
        <f>IF(AC4="","",AC4*(Inflation!$B$2/BI4))</f>
        <v/>
      </c>
      <c r="BL4" s="2" t="str">
        <f>IF(AD4="","",AD4*(Inflation!$B$2/BI4))</f>
        <v/>
      </c>
      <c r="BM4" s="2" t="str">
        <f>IF(AI4="","",VLOOKUP(AI4,Inflation!$A$2:'Inflation'!$B$25,2))</f>
        <v/>
      </c>
      <c r="BN4" s="2" t="str">
        <f>IF(AF4="","",AF4*(Inflation!$B$2/BM4))</f>
        <v/>
      </c>
      <c r="BO4" s="2" t="str">
        <f>IF(AG4="","",AG4*(Inflation!$B$2/BM4))</f>
        <v/>
      </c>
      <c r="BP4" s="2" t="str">
        <f>IF(AH4="","",AH4*(Inflation!$B$2/BM4))</f>
        <v/>
      </c>
      <c r="BQ4" s="2" t="str">
        <f>IF(AM4="","",VLOOKUP(AM4,Inflation!$A$2:'Inflation'!$B$25,2))</f>
        <v/>
      </c>
      <c r="BR4" s="2" t="str">
        <f>IF(AJ4="","",AJ4*(Inflation!$B$2/BQ4))</f>
        <v/>
      </c>
      <c r="BS4" s="2" t="str">
        <f>IF(AK4="","",AK4*(Inflation!$B$2/BQ4))</f>
        <v/>
      </c>
      <c r="BT4" s="2" t="str">
        <f>IF(AL4="","",AL4*(Inflation!$B$2/BQ4))</f>
        <v/>
      </c>
    </row>
    <row r="5" spans="1:72" x14ac:dyDescent="0.2">
      <c r="A5" s="67" t="s">
        <v>184</v>
      </c>
      <c r="B5" s="67" t="s">
        <v>43</v>
      </c>
      <c r="C5" s="67" t="s">
        <v>185</v>
      </c>
      <c r="D5" s="67" t="s">
        <v>186</v>
      </c>
      <c r="E5" s="67" t="s">
        <v>375</v>
      </c>
      <c r="F5" s="70" t="s">
        <v>313</v>
      </c>
      <c r="G5" s="2" t="s">
        <v>390</v>
      </c>
      <c r="H5" s="67" t="s">
        <v>373</v>
      </c>
      <c r="I5" s="67" t="s">
        <v>373</v>
      </c>
      <c r="J5" s="67" t="s">
        <v>373</v>
      </c>
      <c r="K5" s="67"/>
      <c r="L5" s="67" t="s">
        <v>373</v>
      </c>
      <c r="M5" s="67" t="s">
        <v>373</v>
      </c>
      <c r="N5" s="67" t="s">
        <v>373</v>
      </c>
      <c r="O5" s="67"/>
      <c r="P5" s="67" t="s">
        <v>373</v>
      </c>
      <c r="Q5" s="67" t="s">
        <v>373</v>
      </c>
      <c r="R5" s="67" t="s">
        <v>373</v>
      </c>
      <c r="S5" s="67"/>
      <c r="T5" s="67" t="s">
        <v>373</v>
      </c>
      <c r="U5" s="67" t="s">
        <v>373</v>
      </c>
      <c r="V5" s="67" t="s">
        <v>373</v>
      </c>
      <c r="W5" s="67"/>
      <c r="X5" s="72">
        <v>109</v>
      </c>
      <c r="Y5" s="67" t="s">
        <v>373</v>
      </c>
      <c r="Z5" s="67" t="s">
        <v>373</v>
      </c>
      <c r="AA5" s="74">
        <v>2022</v>
      </c>
      <c r="AB5" s="72">
        <v>113</v>
      </c>
      <c r="AC5" s="67" t="s">
        <v>373</v>
      </c>
      <c r="AD5" s="67" t="s">
        <v>373</v>
      </c>
      <c r="AE5" s="74">
        <v>2022</v>
      </c>
      <c r="AF5" s="67" t="s">
        <v>373</v>
      </c>
      <c r="AG5" s="67" t="s">
        <v>373</v>
      </c>
      <c r="AH5" s="67" t="s">
        <v>373</v>
      </c>
      <c r="AI5" s="67"/>
      <c r="AJ5" s="67" t="s">
        <v>373</v>
      </c>
      <c r="AK5" s="67" t="s">
        <v>373</v>
      </c>
      <c r="AL5" s="67" t="s">
        <v>373</v>
      </c>
      <c r="AM5" s="67"/>
      <c r="AO5" s="2" t="str">
        <f>IF(K5="","",VLOOKUP(K5,Inflation!$A$2:'Inflation'!$B$25,2))</f>
        <v/>
      </c>
      <c r="AP5" s="2" t="str">
        <f>IF(H5="","",H5*(Inflation!$B$2/AO5))</f>
        <v/>
      </c>
      <c r="AQ5" s="2" t="str">
        <f>IF(I5="","",I5*(Inflation!$B$2/AO5))</f>
        <v/>
      </c>
      <c r="AR5" s="2" t="str">
        <f>IF(J5="","",J5*(Inflation!$B$2/AO5))</f>
        <v/>
      </c>
      <c r="AS5" s="2" t="str">
        <f>IF(O5="","",VLOOKUP(O5,Inflation!$A$2:'Inflation'!$B$25,2))</f>
        <v/>
      </c>
      <c r="AT5" s="2" t="str">
        <f>IF(L5="","",L5*(Inflation!$B$2/AS5))</f>
        <v/>
      </c>
      <c r="AU5" s="2" t="str">
        <f>IF(M5="","",M5*(Inflation!$B$2/AS5))</f>
        <v/>
      </c>
      <c r="AV5" s="2" t="str">
        <f>IF(N5="","",N5*(Inflation!$B$2/AS5))</f>
        <v/>
      </c>
      <c r="AW5" s="2" t="str">
        <f>IF(S5="","",VLOOKUP(S5,Inflation!$A$2:'Inflation'!$B$25,2))</f>
        <v/>
      </c>
      <c r="AX5" s="2" t="str">
        <f>IF(P5="","",P5*(Inflation!$B$2/AW5))</f>
        <v/>
      </c>
      <c r="AY5" s="2" t="str">
        <f>IF(Q5="","",Q5*(Inflation!$B$2/AW5))</f>
        <v/>
      </c>
      <c r="AZ5" s="2" t="str">
        <f>IF(R5="","",R5*(Inflation!$B$2/AW5))</f>
        <v/>
      </c>
      <c r="BA5" s="2" t="str">
        <f>IF(W5="","",VLOOKUP(W5,Inflation!$A$2:'Inflation'!$B$25,2))</f>
        <v/>
      </c>
      <c r="BB5" s="2" t="str">
        <f>IF(T5="","",T5*(Inflation!$B$2/BA5))</f>
        <v/>
      </c>
      <c r="BC5" s="2" t="str">
        <f>IF(U5="","",U5*(Inflation!$B$2/BA5))</f>
        <v/>
      </c>
      <c r="BD5" s="2" t="str">
        <f>IF(V5="","",V5*(Inflation!$B$2/BA5))</f>
        <v/>
      </c>
      <c r="BE5" s="2">
        <f>IF(AA5="","",VLOOKUP(AA5,Inflation!$A$2:'Inflation'!$B$25,2))</f>
        <v>127.19199999999999</v>
      </c>
      <c r="BF5" s="2">
        <f>IF(X5="","",X5*(Inflation!$B$2/BE5))</f>
        <v>68.371807975344367</v>
      </c>
      <c r="BG5" s="2" t="str">
        <f>IF(Y5="","",Y5*(Inflation!$B$2/BE5))</f>
        <v/>
      </c>
      <c r="BH5" s="2" t="str">
        <f>IF(Z5="","",Z5*(Inflation!$B$2/BE5))</f>
        <v/>
      </c>
      <c r="BI5" s="2">
        <f>IF(AE5="","",VLOOKUP(AE5,Inflation!$A$2:'Inflation'!$B$25,2))</f>
        <v>127.19199999999999</v>
      </c>
      <c r="BJ5" s="2">
        <f>IF(AB5="","",AB5*(Inflation!$B$2/BI5))</f>
        <v>70.880865148751496</v>
      </c>
      <c r="BK5" s="2" t="str">
        <f>IF(AC5="","",AC5*(Inflation!$B$2/BI5))</f>
        <v/>
      </c>
      <c r="BL5" s="2" t="str">
        <f>IF(AD5="","",AD5*(Inflation!$B$2/BI5))</f>
        <v/>
      </c>
      <c r="BM5" s="2" t="str">
        <f>IF(AI5="","",VLOOKUP(AI5,Inflation!$A$2:'Inflation'!$B$25,2))</f>
        <v/>
      </c>
      <c r="BN5" s="2" t="str">
        <f>IF(AF5="","",AF5*(Inflation!$B$2/BM5))</f>
        <v/>
      </c>
      <c r="BO5" s="2" t="str">
        <f>IF(AG5="","",AG5*(Inflation!$B$2/BM5))</f>
        <v/>
      </c>
      <c r="BP5" s="2" t="str">
        <f>IF(AH5="","",AH5*(Inflation!$B$2/BM5))</f>
        <v/>
      </c>
      <c r="BQ5" s="2" t="str">
        <f>IF(AM5="","",VLOOKUP(AM5,Inflation!$A$2:'Inflation'!$B$25,2))</f>
        <v/>
      </c>
      <c r="BR5" s="2" t="str">
        <f>IF(AJ5="","",AJ5*(Inflation!$B$2/BQ5))</f>
        <v/>
      </c>
      <c r="BS5" s="2" t="str">
        <f>IF(AK5="","",AK5*(Inflation!$B$2/BQ5))</f>
        <v/>
      </c>
      <c r="BT5" s="2" t="str">
        <f>IF(AL5="","",AL5*(Inflation!$B$2/BQ5))</f>
        <v/>
      </c>
    </row>
    <row r="6" spans="1:72" x14ac:dyDescent="0.2">
      <c r="A6" s="66" t="s">
        <v>187</v>
      </c>
      <c r="B6" s="66" t="s">
        <v>43</v>
      </c>
      <c r="C6" s="66" t="s">
        <v>142</v>
      </c>
      <c r="D6" s="66" t="s">
        <v>188</v>
      </c>
      <c r="E6" s="66" t="s">
        <v>376</v>
      </c>
      <c r="F6" s="69" t="s">
        <v>314</v>
      </c>
      <c r="G6" s="2" t="s">
        <v>391</v>
      </c>
      <c r="H6" s="66" t="s">
        <v>373</v>
      </c>
      <c r="I6" s="66" t="s">
        <v>373</v>
      </c>
      <c r="J6" s="66" t="s">
        <v>373</v>
      </c>
      <c r="K6" s="73">
        <v>2022</v>
      </c>
      <c r="L6" s="66" t="s">
        <v>373</v>
      </c>
      <c r="M6" s="66" t="s">
        <v>373</v>
      </c>
      <c r="N6" s="66" t="s">
        <v>373</v>
      </c>
      <c r="O6" s="73">
        <v>2022</v>
      </c>
      <c r="P6" s="66" t="s">
        <v>373</v>
      </c>
      <c r="Q6" s="66" t="s">
        <v>373</v>
      </c>
      <c r="R6" s="66" t="s">
        <v>373</v>
      </c>
      <c r="S6" s="66"/>
      <c r="T6" s="66" t="s">
        <v>373</v>
      </c>
      <c r="U6" s="66" t="s">
        <v>373</v>
      </c>
      <c r="V6" s="66" t="s">
        <v>373</v>
      </c>
      <c r="W6" s="66"/>
      <c r="X6" s="71">
        <v>-92.86</v>
      </c>
      <c r="Y6" s="66" t="s">
        <v>373</v>
      </c>
      <c r="Z6" s="66" t="s">
        <v>373</v>
      </c>
      <c r="AA6" s="73">
        <v>2022</v>
      </c>
      <c r="AB6" s="71">
        <v>-96.6</v>
      </c>
      <c r="AC6" s="66" t="s">
        <v>373</v>
      </c>
      <c r="AD6" s="66" t="s">
        <v>373</v>
      </c>
      <c r="AE6" s="73">
        <v>2022</v>
      </c>
      <c r="AF6" s="66" t="s">
        <v>373</v>
      </c>
      <c r="AG6" s="66" t="s">
        <v>373</v>
      </c>
      <c r="AH6" s="66" t="s">
        <v>373</v>
      </c>
      <c r="AI6" s="66"/>
      <c r="AJ6" s="66" t="s">
        <v>373</v>
      </c>
      <c r="AK6" s="66" t="s">
        <v>373</v>
      </c>
      <c r="AL6" s="66" t="s">
        <v>373</v>
      </c>
      <c r="AM6" s="66"/>
      <c r="AO6" s="2">
        <f>IF(K6="","",VLOOKUP(K6,Inflation!$A$2:'Inflation'!$B$25,2))</f>
        <v>127.19199999999999</v>
      </c>
      <c r="AP6" s="2" t="str">
        <f>IF(H6="","",H6*(Inflation!$B$2/AO6))</f>
        <v/>
      </c>
      <c r="AQ6" s="2" t="str">
        <f>IF(I6="","",I6*(Inflation!$B$2/AO6))</f>
        <v/>
      </c>
      <c r="AR6" s="2" t="str">
        <f>IF(J6="","",J6*(Inflation!$B$2/AO6))</f>
        <v/>
      </c>
      <c r="AS6" s="2">
        <f>IF(O6="","",VLOOKUP(O6,Inflation!$A$2:'Inflation'!$B$25,2))</f>
        <v>127.19199999999999</v>
      </c>
      <c r="AT6" s="2" t="str">
        <f>IF(L6="","",L6*(Inflation!$B$2/AS6))</f>
        <v/>
      </c>
      <c r="AU6" s="2" t="str">
        <f>IF(M6="","",M6*(Inflation!$B$2/AS6))</f>
        <v/>
      </c>
      <c r="AV6" s="2" t="str">
        <f>IF(N6="","",N6*(Inflation!$B$2/AS6))</f>
        <v/>
      </c>
      <c r="AW6" s="2" t="str">
        <f>IF(S6="","",VLOOKUP(S6,Inflation!$A$2:'Inflation'!$B$25,2))</f>
        <v/>
      </c>
      <c r="AX6" s="2" t="str">
        <f>IF(P6="","",P6*(Inflation!$B$2/AW6))</f>
        <v/>
      </c>
      <c r="AY6" s="2" t="str">
        <f>IF(Q6="","",Q6*(Inflation!$B$2/AW6))</f>
        <v/>
      </c>
      <c r="AZ6" s="2" t="str">
        <f>IF(R6="","",R6*(Inflation!$B$2/AW6))</f>
        <v/>
      </c>
      <c r="BA6" s="2" t="str">
        <f>IF(W6="","",VLOOKUP(W6,Inflation!$A$2:'Inflation'!$B$25,2))</f>
        <v/>
      </c>
      <c r="BB6" s="2" t="str">
        <f>IF(T6="","",T6*(Inflation!$B$2/BA6))</f>
        <v/>
      </c>
      <c r="BC6" s="2" t="str">
        <f>IF(U6="","",U6*(Inflation!$B$2/BA6))</f>
        <v/>
      </c>
      <c r="BD6" s="2" t="str">
        <f>IF(V6="","",V6*(Inflation!$B$2/BA6))</f>
        <v/>
      </c>
      <c r="BE6" s="2">
        <f>IF(AA6="","",VLOOKUP(AA6,Inflation!$A$2:'Inflation'!$B$25,2))</f>
        <v>127.19199999999999</v>
      </c>
      <c r="BF6" s="2">
        <f>IF(X6="","",X6*(Inflation!$B$2/BE6))</f>
        <v>-58.247762280646583</v>
      </c>
      <c r="BG6" s="2" t="str">
        <f>IF(Y6="","",Y6*(Inflation!$B$2/BE6))</f>
        <v/>
      </c>
      <c r="BH6" s="2" t="str">
        <f>IF(Z6="","",Z6*(Inflation!$B$2/BE6))</f>
        <v/>
      </c>
      <c r="BI6" s="2">
        <f>IF(AE6="","",VLOOKUP(AE6,Inflation!$A$2:'Inflation'!$B$25,2))</f>
        <v>127.19199999999999</v>
      </c>
      <c r="BJ6" s="2">
        <f>IF(AB6="","",AB6*(Inflation!$B$2/BI6))</f>
        <v>-60.593730737782245</v>
      </c>
      <c r="BK6" s="2" t="str">
        <f>IF(AC6="","",AC6*(Inflation!$B$2/BI6))</f>
        <v/>
      </c>
      <c r="BL6" s="2" t="str">
        <f>IF(AD6="","",AD6*(Inflation!$B$2/BI6))</f>
        <v/>
      </c>
      <c r="BM6" s="2" t="str">
        <f>IF(AI6="","",VLOOKUP(AI6,Inflation!$A$2:'Inflation'!$B$25,2))</f>
        <v/>
      </c>
      <c r="BN6" s="2" t="str">
        <f>IF(AF6="","",AF6*(Inflation!$B$2/BM6))</f>
        <v/>
      </c>
      <c r="BO6" s="2" t="str">
        <f>IF(AG6="","",AG6*(Inflation!$B$2/BM6))</f>
        <v/>
      </c>
      <c r="BP6" s="2" t="str">
        <f>IF(AH6="","",AH6*(Inflation!$B$2/BM6))</f>
        <v/>
      </c>
      <c r="BQ6" s="2" t="str">
        <f>IF(AM6="","",VLOOKUP(AM6,Inflation!$A$2:'Inflation'!$B$25,2))</f>
        <v/>
      </c>
      <c r="BR6" s="2" t="str">
        <f>IF(AJ6="","",AJ6*(Inflation!$B$2/BQ6))</f>
        <v/>
      </c>
      <c r="BS6" s="2" t="str">
        <f>IF(AK6="","",AK6*(Inflation!$B$2/BQ6))</f>
        <v/>
      </c>
      <c r="BT6" s="2" t="str">
        <f>IF(AL6="","",AL6*(Inflation!$B$2/BQ6))</f>
        <v/>
      </c>
    </row>
    <row r="7" spans="1:72" x14ac:dyDescent="0.2">
      <c r="A7" s="66" t="s">
        <v>189</v>
      </c>
      <c r="B7" s="66" t="s">
        <v>43</v>
      </c>
      <c r="C7" s="66" t="s">
        <v>142</v>
      </c>
      <c r="D7" s="66" t="s">
        <v>190</v>
      </c>
      <c r="E7" s="66"/>
      <c r="F7" s="69" t="s">
        <v>315</v>
      </c>
      <c r="G7" s="2" t="s">
        <v>392</v>
      </c>
      <c r="H7" s="66" t="s">
        <v>373</v>
      </c>
      <c r="I7" s="66" t="s">
        <v>373</v>
      </c>
      <c r="J7" s="66" t="s">
        <v>373</v>
      </c>
      <c r="K7" s="66"/>
      <c r="L7" s="66" t="s">
        <v>373</v>
      </c>
      <c r="M7" s="66" t="s">
        <v>373</v>
      </c>
      <c r="N7" s="66" t="s">
        <v>373</v>
      </c>
      <c r="O7" s="66"/>
      <c r="P7" s="71">
        <v>-830</v>
      </c>
      <c r="Q7" s="66" t="s">
        <v>373</v>
      </c>
      <c r="R7" s="66" t="s">
        <v>373</v>
      </c>
      <c r="S7" s="73">
        <v>2020</v>
      </c>
      <c r="T7" s="71">
        <v>-877</v>
      </c>
      <c r="U7" s="66" t="s">
        <v>373</v>
      </c>
      <c r="V7" s="66" t="s">
        <v>373</v>
      </c>
      <c r="W7" s="73">
        <v>2020</v>
      </c>
      <c r="X7" s="66" t="s">
        <v>373</v>
      </c>
      <c r="Y7" s="66" t="s">
        <v>373</v>
      </c>
      <c r="Z7" s="66" t="s">
        <v>373</v>
      </c>
      <c r="AA7" s="66"/>
      <c r="AB7" s="66" t="s">
        <v>373</v>
      </c>
      <c r="AC7" s="66" t="s">
        <v>373</v>
      </c>
      <c r="AD7" s="66" t="s">
        <v>373</v>
      </c>
      <c r="AE7" s="66"/>
      <c r="AF7" s="66" t="s">
        <v>373</v>
      </c>
      <c r="AG7" s="66" t="s">
        <v>373</v>
      </c>
      <c r="AH7" s="66" t="s">
        <v>373</v>
      </c>
      <c r="AI7" s="66"/>
      <c r="AJ7" s="66" t="s">
        <v>373</v>
      </c>
      <c r="AK7" s="66" t="s">
        <v>373</v>
      </c>
      <c r="AL7" s="66" t="s">
        <v>373</v>
      </c>
      <c r="AM7" s="66"/>
      <c r="AO7" s="2" t="str">
        <f>IF(K7="","",VLOOKUP(K7,Inflation!$A$2:'Inflation'!$B$25,2))</f>
        <v/>
      </c>
      <c r="AP7" s="2" t="str">
        <f>IF(H7="","",H7*(Inflation!$B$2/AO7))</f>
        <v/>
      </c>
      <c r="AQ7" s="2" t="str">
        <f>IF(I7="","",I7*(Inflation!$B$2/AO7))</f>
        <v/>
      </c>
      <c r="AR7" s="2" t="str">
        <f>IF(J7="","",J7*(Inflation!$B$2/AO7))</f>
        <v/>
      </c>
      <c r="AS7" s="2" t="str">
        <f>IF(O7="","",VLOOKUP(O7,Inflation!$A$2:'Inflation'!$B$25,2))</f>
        <v/>
      </c>
      <c r="AT7" s="2" t="str">
        <f>IF(L7="","",L7*(Inflation!$B$2/AS7))</f>
        <v/>
      </c>
      <c r="AU7" s="2" t="str">
        <f>IF(M7="","",M7*(Inflation!$B$2/AS7))</f>
        <v/>
      </c>
      <c r="AV7" s="2" t="str">
        <f>IF(N7="","",N7*(Inflation!$B$2/AS7))</f>
        <v/>
      </c>
      <c r="AW7" s="2">
        <f>IF(S7="","",VLOOKUP(S7,Inflation!$A$2:'Inflation'!$B$25,2))</f>
        <v>113.78400000000001</v>
      </c>
      <c r="AX7" s="2">
        <f>IF(P7="","",P7*(Inflation!$B$2/AW7))</f>
        <v>-581.97892498066506</v>
      </c>
      <c r="AY7" s="2" t="str">
        <f>IF(Q7="","",Q7*(Inflation!$B$2/AW7))</f>
        <v/>
      </c>
      <c r="AZ7" s="2" t="str">
        <f>IF(R7="","",R7*(Inflation!$B$2/AW7))</f>
        <v/>
      </c>
      <c r="BA7" s="2">
        <f>IF(W7="","",VLOOKUP(W7,Inflation!$A$2:'Inflation'!$B$25,2))</f>
        <v>113.78400000000001</v>
      </c>
      <c r="BB7" s="2">
        <f>IF(T7="","",T7*(Inflation!$B$2/BA7))</f>
        <v>-614.93435808197978</v>
      </c>
      <c r="BC7" s="2" t="str">
        <f>IF(U7="","",U7*(Inflation!$B$2/BA7))</f>
        <v/>
      </c>
      <c r="BD7" s="2" t="str">
        <f>IF(V7="","",V7*(Inflation!$B$2/BA7))</f>
        <v/>
      </c>
      <c r="BE7" s="2" t="str">
        <f>IF(AA7="","",VLOOKUP(AA7,Inflation!$A$2:'Inflation'!$B$25,2))</f>
        <v/>
      </c>
      <c r="BF7" s="2" t="str">
        <f>IF(X7="","",X7*(Inflation!$B$2/BE7))</f>
        <v/>
      </c>
      <c r="BG7" s="2" t="str">
        <f>IF(Y7="","",Y7*(Inflation!$B$2/BE7))</f>
        <v/>
      </c>
      <c r="BH7" s="2" t="str">
        <f>IF(Z7="","",Z7*(Inflation!$B$2/BE7))</f>
        <v/>
      </c>
      <c r="BI7" s="2" t="str">
        <f>IF(AE7="","",VLOOKUP(AE7,Inflation!$A$2:'Inflation'!$B$25,2))</f>
        <v/>
      </c>
      <c r="BJ7" s="2" t="str">
        <f>IF(AB7="","",AB7*(Inflation!$B$2/BI7))</f>
        <v/>
      </c>
      <c r="BK7" s="2" t="str">
        <f>IF(AC7="","",AC7*(Inflation!$B$2/BI7))</f>
        <v/>
      </c>
      <c r="BL7" s="2" t="str">
        <f>IF(AD7="","",AD7*(Inflation!$B$2/BI7))</f>
        <v/>
      </c>
      <c r="BM7" s="2" t="str">
        <f>IF(AI7="","",VLOOKUP(AI7,Inflation!$A$2:'Inflation'!$B$25,2))</f>
        <v/>
      </c>
      <c r="BN7" s="2" t="str">
        <f>IF(AF7="","",AF7*(Inflation!$B$2/BM7))</f>
        <v/>
      </c>
      <c r="BO7" s="2" t="str">
        <f>IF(AG7="","",AG7*(Inflation!$B$2/BM7))</f>
        <v/>
      </c>
      <c r="BP7" s="2" t="str">
        <f>IF(AH7="","",AH7*(Inflation!$B$2/BM7))</f>
        <v/>
      </c>
      <c r="BQ7" s="2" t="str">
        <f>IF(AM7="","",VLOOKUP(AM7,Inflation!$A$2:'Inflation'!$B$25,2))</f>
        <v/>
      </c>
      <c r="BR7" s="2" t="str">
        <f>IF(AJ7="","",AJ7*(Inflation!$B$2/BQ7))</f>
        <v/>
      </c>
      <c r="BS7" s="2" t="str">
        <f>IF(AK7="","",AK7*(Inflation!$B$2/BQ7))</f>
        <v/>
      </c>
      <c r="BT7" s="2" t="str">
        <f>IF(AL7="","",AL7*(Inflation!$B$2/BQ7))</f>
        <v/>
      </c>
    </row>
    <row r="8" spans="1:72" x14ac:dyDescent="0.2">
      <c r="A8" s="67" t="s">
        <v>191</v>
      </c>
      <c r="B8" s="67" t="s">
        <v>140</v>
      </c>
      <c r="C8" s="67" t="s">
        <v>141</v>
      </c>
      <c r="D8" s="67" t="s">
        <v>192</v>
      </c>
      <c r="E8" s="67"/>
      <c r="F8" s="70" t="s">
        <v>316</v>
      </c>
      <c r="G8" s="2" t="s">
        <v>393</v>
      </c>
      <c r="H8" s="67" t="s">
        <v>373</v>
      </c>
      <c r="I8" s="67" t="s">
        <v>373</v>
      </c>
      <c r="J8" s="67" t="s">
        <v>373</v>
      </c>
      <c r="K8" s="67"/>
      <c r="L8" s="67" t="s">
        <v>373</v>
      </c>
      <c r="M8" s="67" t="s">
        <v>373</v>
      </c>
      <c r="N8" s="67" t="s">
        <v>373</v>
      </c>
      <c r="O8" s="67"/>
      <c r="P8" s="67" t="s">
        <v>373</v>
      </c>
      <c r="Q8" s="67" t="s">
        <v>373</v>
      </c>
      <c r="R8" s="67" t="s">
        <v>373</v>
      </c>
      <c r="S8" s="67"/>
      <c r="T8" s="67" t="s">
        <v>373</v>
      </c>
      <c r="U8" s="67" t="s">
        <v>373</v>
      </c>
      <c r="V8" s="67" t="s">
        <v>373</v>
      </c>
      <c r="W8" s="67"/>
      <c r="X8" s="67" t="s">
        <v>373</v>
      </c>
      <c r="Y8" s="67" t="s">
        <v>373</v>
      </c>
      <c r="Z8" s="67" t="s">
        <v>373</v>
      </c>
      <c r="AA8" s="67"/>
      <c r="AB8" s="67" t="s">
        <v>373</v>
      </c>
      <c r="AC8" s="67" t="s">
        <v>373</v>
      </c>
      <c r="AD8" s="67" t="s">
        <v>373</v>
      </c>
      <c r="AE8" s="67"/>
      <c r="AF8" s="67" t="s">
        <v>373</v>
      </c>
      <c r="AG8" s="67" t="s">
        <v>373</v>
      </c>
      <c r="AH8" s="67" t="s">
        <v>373</v>
      </c>
      <c r="AI8" s="67"/>
      <c r="AJ8" s="67" t="s">
        <v>373</v>
      </c>
      <c r="AK8" s="67" t="s">
        <v>373</v>
      </c>
      <c r="AL8" s="67" t="s">
        <v>373</v>
      </c>
      <c r="AM8" s="67"/>
      <c r="AO8" s="2" t="str">
        <f>IF(K8="","",VLOOKUP(K8,Inflation!$A$2:'Inflation'!$B$25,2))</f>
        <v/>
      </c>
      <c r="AP8" s="2" t="str">
        <f>IF(H8="","",H8*(Inflation!$B$2/AO8))</f>
        <v/>
      </c>
      <c r="AQ8" s="2" t="str">
        <f>IF(I8="","",I8*(Inflation!$B$2/AO8))</f>
        <v/>
      </c>
      <c r="AR8" s="2" t="str">
        <f>IF(J8="","",J8*(Inflation!$B$2/AO8))</f>
        <v/>
      </c>
      <c r="AS8" s="2" t="str">
        <f>IF(O8="","",VLOOKUP(O8,Inflation!$A$2:'Inflation'!$B$25,2))</f>
        <v/>
      </c>
      <c r="AT8" s="2" t="str">
        <f>IF(L8="","",L8*(Inflation!$B$2/AS8))</f>
        <v/>
      </c>
      <c r="AU8" s="2" t="str">
        <f>IF(M8="","",M8*(Inflation!$B$2/AS8))</f>
        <v/>
      </c>
      <c r="AV8" s="2" t="str">
        <f>IF(N8="","",N8*(Inflation!$B$2/AS8))</f>
        <v/>
      </c>
      <c r="AW8" s="2" t="str">
        <f>IF(S8="","",VLOOKUP(S8,Inflation!$A$2:'Inflation'!$B$25,2))</f>
        <v/>
      </c>
      <c r="AX8" s="2" t="str">
        <f>IF(P8="","",P8*(Inflation!$B$2/AW8))</f>
        <v/>
      </c>
      <c r="AY8" s="2" t="str">
        <f>IF(Q8="","",Q8*(Inflation!$B$2/AW8))</f>
        <v/>
      </c>
      <c r="AZ8" s="2" t="str">
        <f>IF(R8="","",R8*(Inflation!$B$2/AW8))</f>
        <v/>
      </c>
      <c r="BA8" s="2" t="str">
        <f>IF(W8="","",VLOOKUP(W8,Inflation!$A$2:'Inflation'!$B$25,2))</f>
        <v/>
      </c>
      <c r="BB8" s="2" t="str">
        <f>IF(T8="","",T8*(Inflation!$B$2/BA8))</f>
        <v/>
      </c>
      <c r="BC8" s="2" t="str">
        <f>IF(U8="","",U8*(Inflation!$B$2/BA8))</f>
        <v/>
      </c>
      <c r="BD8" s="2" t="str">
        <f>IF(V8="","",V8*(Inflation!$B$2/BA8))</f>
        <v/>
      </c>
      <c r="BE8" s="2" t="str">
        <f>IF(AA8="","",VLOOKUP(AA8,Inflation!$A$2:'Inflation'!$B$25,2))</f>
        <v/>
      </c>
      <c r="BF8" s="2" t="str">
        <f>IF(X8="","",X8*(Inflation!$B$2/BE8))</f>
        <v/>
      </c>
      <c r="BG8" s="2" t="str">
        <f>IF(Y8="","",Y8*(Inflation!$B$2/BE8))</f>
        <v/>
      </c>
      <c r="BH8" s="2" t="str">
        <f>IF(Z8="","",Z8*(Inflation!$B$2/BE8))</f>
        <v/>
      </c>
      <c r="BI8" s="2" t="str">
        <f>IF(AE8="","",VLOOKUP(AE8,Inflation!$A$2:'Inflation'!$B$25,2))</f>
        <v/>
      </c>
      <c r="BJ8" s="2" t="str">
        <f>IF(AB8="","",AB8*(Inflation!$B$2/BI8))</f>
        <v/>
      </c>
      <c r="BK8" s="2" t="str">
        <f>IF(AC8="","",AC8*(Inflation!$B$2/BI8))</f>
        <v/>
      </c>
      <c r="BL8" s="2" t="str">
        <f>IF(AD8="","",AD8*(Inflation!$B$2/BI8))</f>
        <v/>
      </c>
      <c r="BM8" s="2" t="str">
        <f>IF(AI8="","",VLOOKUP(AI8,Inflation!$A$2:'Inflation'!$B$25,2))</f>
        <v/>
      </c>
      <c r="BN8" s="2" t="str">
        <f>IF(AF8="","",AF8*(Inflation!$B$2/BM8))</f>
        <v/>
      </c>
      <c r="BO8" s="2" t="str">
        <f>IF(AG8="","",AG8*(Inflation!$B$2/BM8))</f>
        <v/>
      </c>
      <c r="BP8" s="2" t="str">
        <f>IF(AH8="","",AH8*(Inflation!$B$2/BM8))</f>
        <v/>
      </c>
      <c r="BQ8" s="2" t="str">
        <f>IF(AM8="","",VLOOKUP(AM8,Inflation!$A$2:'Inflation'!$B$25,2))</f>
        <v/>
      </c>
      <c r="BR8" s="2" t="str">
        <f>IF(AJ8="","",AJ8*(Inflation!$B$2/BQ8))</f>
        <v/>
      </c>
      <c r="BS8" s="2" t="str">
        <f>IF(AK8="","",AK8*(Inflation!$B$2/BQ8))</f>
        <v/>
      </c>
      <c r="BT8" s="2" t="str">
        <f>IF(AL8="","",AL8*(Inflation!$B$2/BQ8))</f>
        <v/>
      </c>
    </row>
    <row r="9" spans="1:72" x14ac:dyDescent="0.2">
      <c r="A9" s="66" t="s">
        <v>193</v>
      </c>
      <c r="B9" s="66" t="s">
        <v>37</v>
      </c>
      <c r="C9" s="66" t="s">
        <v>30</v>
      </c>
      <c r="D9" s="66" t="s">
        <v>194</v>
      </c>
      <c r="E9" s="66"/>
      <c r="F9" s="69" t="s">
        <v>317</v>
      </c>
      <c r="G9" s="2" t="s">
        <v>394</v>
      </c>
      <c r="H9" s="71">
        <v>63</v>
      </c>
      <c r="I9" s="71">
        <v>6</v>
      </c>
      <c r="J9" s="71">
        <v>147</v>
      </c>
      <c r="K9" s="73">
        <v>2020</v>
      </c>
      <c r="L9" s="71">
        <v>63</v>
      </c>
      <c r="M9" s="71">
        <v>6</v>
      </c>
      <c r="N9" s="71">
        <v>147</v>
      </c>
      <c r="O9" s="73">
        <v>2020</v>
      </c>
      <c r="P9" s="78">
        <v>1</v>
      </c>
      <c r="Q9" s="78">
        <v>1</v>
      </c>
      <c r="R9" s="78">
        <v>2</v>
      </c>
      <c r="S9" s="79">
        <v>2020</v>
      </c>
      <c r="T9" s="78">
        <v>1</v>
      </c>
      <c r="U9" s="78">
        <v>1</v>
      </c>
      <c r="V9" s="78">
        <v>2</v>
      </c>
      <c r="W9" s="79">
        <v>2020</v>
      </c>
      <c r="X9" s="66" t="s">
        <v>373</v>
      </c>
      <c r="Y9" s="66" t="s">
        <v>373</v>
      </c>
      <c r="Z9" s="66" t="s">
        <v>373</v>
      </c>
      <c r="AA9" s="66"/>
      <c r="AB9" s="66" t="s">
        <v>373</v>
      </c>
      <c r="AC9" s="66" t="s">
        <v>373</v>
      </c>
      <c r="AD9" s="66" t="s">
        <v>373</v>
      </c>
      <c r="AE9" s="66"/>
      <c r="AF9" s="66" t="s">
        <v>373</v>
      </c>
      <c r="AG9" s="66" t="s">
        <v>373</v>
      </c>
      <c r="AH9" s="66" t="s">
        <v>373</v>
      </c>
      <c r="AI9" s="66"/>
      <c r="AJ9" s="66" t="s">
        <v>373</v>
      </c>
      <c r="AK9" s="66" t="s">
        <v>373</v>
      </c>
      <c r="AL9" s="66" t="s">
        <v>373</v>
      </c>
      <c r="AM9" s="66"/>
      <c r="AO9" s="2">
        <f>IF(K9="","",VLOOKUP(K9,Inflation!$A$2:'Inflation'!$B$25,2))</f>
        <v>113.78400000000001</v>
      </c>
      <c r="AP9" s="2">
        <f>IF(H9="","",H9*(Inflation!$B$2/AO9))</f>
        <v>44.17430394431554</v>
      </c>
      <c r="AQ9" s="2">
        <f>IF(I9="","",I9*(Inflation!$B$2/AO9))</f>
        <v>4.2070765661252896</v>
      </c>
      <c r="AR9" s="2">
        <f>IF(J9="","",J9*(Inflation!$B$2/AO9))</f>
        <v>103.0733758700696</v>
      </c>
      <c r="AS9" s="2">
        <f>IF(O9="","",VLOOKUP(O9,Inflation!$A$2:'Inflation'!$B$25,2))</f>
        <v>113.78400000000001</v>
      </c>
      <c r="AT9" s="2">
        <f>IF(L9="","",L9*(Inflation!$B$2/AS9))</f>
        <v>44.17430394431554</v>
      </c>
      <c r="AU9" s="2">
        <f>IF(M9="","",M9*(Inflation!$B$2/AS9))</f>
        <v>4.2070765661252896</v>
      </c>
      <c r="AV9" s="2">
        <f>IF(N9="","",N9*(Inflation!$B$2/AS9))</f>
        <v>103.0733758700696</v>
      </c>
      <c r="AW9" s="2">
        <f>IF(S9="","",VLOOKUP(S9,Inflation!$A$2:'Inflation'!$B$25,2))</f>
        <v>113.78400000000001</v>
      </c>
      <c r="AX9" s="2">
        <f>IF(P9="","",P9*(Inflation!$B$2/AW9))</f>
        <v>0.70117942768754826</v>
      </c>
      <c r="AY9" s="2">
        <f>IF(Q9="","",Q9*(Inflation!$B$2/AW9))</f>
        <v>0.70117942768754826</v>
      </c>
      <c r="AZ9" s="2">
        <f>IF(R9="","",R9*(Inflation!$B$2/AW9))</f>
        <v>1.4023588553750965</v>
      </c>
      <c r="BA9" s="2">
        <f>IF(W9="","",VLOOKUP(W9,Inflation!$A$2:'Inflation'!$B$25,2))</f>
        <v>113.78400000000001</v>
      </c>
      <c r="BB9" s="2">
        <f>IF(T9="","",T9*(Inflation!$B$2/BA9))</f>
        <v>0.70117942768754826</v>
      </c>
      <c r="BC9" s="2">
        <f>IF(U9="","",U9*(Inflation!$B$2/BA9))</f>
        <v>0.70117942768754826</v>
      </c>
      <c r="BD9" s="2">
        <f>IF(V9="","",V9*(Inflation!$B$2/BA9))</f>
        <v>1.4023588553750965</v>
      </c>
      <c r="BE9" s="2" t="str">
        <f>IF(AA9="","",VLOOKUP(AA9,Inflation!$A$2:'Inflation'!$B$25,2))</f>
        <v/>
      </c>
      <c r="BF9" s="2" t="str">
        <f>IF(X9="","",X9*(Inflation!$B$2/BE9))</f>
        <v/>
      </c>
      <c r="BG9" s="2" t="str">
        <f>IF(Y9="","",Y9*(Inflation!$B$2/BE9))</f>
        <v/>
      </c>
      <c r="BH9" s="2" t="str">
        <f>IF(Z9="","",Z9*(Inflation!$B$2/BE9))</f>
        <v/>
      </c>
      <c r="BI9" s="2" t="str">
        <f>IF(AE9="","",VLOOKUP(AE9,Inflation!$A$2:'Inflation'!$B$25,2))</f>
        <v/>
      </c>
      <c r="BJ9" s="2" t="str">
        <f>IF(AB9="","",AB9*(Inflation!$B$2/BI9))</f>
        <v/>
      </c>
      <c r="BK9" s="2" t="str">
        <f>IF(AC9="","",AC9*(Inflation!$B$2/BI9))</f>
        <v/>
      </c>
      <c r="BL9" s="2" t="str">
        <f>IF(AD9="","",AD9*(Inflation!$B$2/BI9))</f>
        <v/>
      </c>
      <c r="BM9" s="2" t="str">
        <f>IF(AI9="","",VLOOKUP(AI9,Inflation!$A$2:'Inflation'!$B$25,2))</f>
        <v/>
      </c>
      <c r="BN9" s="2" t="str">
        <f>IF(AF9="","",AF9*(Inflation!$B$2/BM9))</f>
        <v/>
      </c>
      <c r="BO9" s="2" t="str">
        <f>IF(AG9="","",AG9*(Inflation!$B$2/BM9))</f>
        <v/>
      </c>
      <c r="BP9" s="2" t="str">
        <f>IF(AH9="","",AH9*(Inflation!$B$2/BM9))</f>
        <v/>
      </c>
      <c r="BQ9" s="2" t="str">
        <f>IF(AM9="","",VLOOKUP(AM9,Inflation!$A$2:'Inflation'!$B$25,2))</f>
        <v/>
      </c>
      <c r="BR9" s="2" t="str">
        <f>IF(AJ9="","",AJ9*(Inflation!$B$2/BQ9))</f>
        <v/>
      </c>
      <c r="BS9" s="2" t="str">
        <f>IF(AK9="","",AK9*(Inflation!$B$2/BQ9))</f>
        <v/>
      </c>
      <c r="BT9" s="2" t="str">
        <f>IF(AL9="","",AL9*(Inflation!$B$2/BQ9))</f>
        <v/>
      </c>
    </row>
    <row r="10" spans="1:72" x14ac:dyDescent="0.2">
      <c r="A10" s="66" t="s">
        <v>195</v>
      </c>
      <c r="B10" s="66" t="s">
        <v>37</v>
      </c>
      <c r="C10" s="66" t="s">
        <v>22</v>
      </c>
      <c r="D10" s="66" t="s">
        <v>196</v>
      </c>
      <c r="E10" s="66" t="s">
        <v>306</v>
      </c>
      <c r="F10" s="69" t="s">
        <v>318</v>
      </c>
      <c r="G10" s="2" t="s">
        <v>395</v>
      </c>
      <c r="H10" s="66" t="s">
        <v>373</v>
      </c>
      <c r="I10" s="66" t="s">
        <v>373</v>
      </c>
      <c r="J10" s="66" t="s">
        <v>373</v>
      </c>
      <c r="K10" s="66"/>
      <c r="L10" s="66" t="s">
        <v>373</v>
      </c>
      <c r="M10" s="66" t="s">
        <v>373</v>
      </c>
      <c r="N10" s="66" t="s">
        <v>373</v>
      </c>
      <c r="O10" s="66"/>
      <c r="P10" s="66" t="s">
        <v>373</v>
      </c>
      <c r="Q10" s="66" t="s">
        <v>373</v>
      </c>
      <c r="R10" s="66" t="s">
        <v>373</v>
      </c>
      <c r="S10" s="66"/>
      <c r="T10" s="66" t="s">
        <v>373</v>
      </c>
      <c r="U10" s="66" t="s">
        <v>373</v>
      </c>
      <c r="V10" s="66" t="s">
        <v>373</v>
      </c>
      <c r="W10" s="66"/>
      <c r="X10" s="66" t="s">
        <v>373</v>
      </c>
      <c r="Y10" s="71">
        <v>-85</v>
      </c>
      <c r="Z10" s="71">
        <v>-1924.1</v>
      </c>
      <c r="AA10" s="73">
        <v>2022</v>
      </c>
      <c r="AB10" s="66" t="s">
        <v>373</v>
      </c>
      <c r="AC10" s="71">
        <v>-85.9</v>
      </c>
      <c r="AD10" s="71">
        <v>-1951.7</v>
      </c>
      <c r="AE10" s="73">
        <v>2022</v>
      </c>
      <c r="AF10" s="66" t="s">
        <v>373</v>
      </c>
      <c r="AG10" s="66" t="s">
        <v>373</v>
      </c>
      <c r="AH10" s="66" t="s">
        <v>373</v>
      </c>
      <c r="AI10" s="66"/>
      <c r="AJ10" s="66" t="s">
        <v>373</v>
      </c>
      <c r="AK10" s="66" t="s">
        <v>373</v>
      </c>
      <c r="AL10" s="66" t="s">
        <v>373</v>
      </c>
      <c r="AM10" s="66"/>
      <c r="AO10" s="2" t="str">
        <f>IF(K10="","",VLOOKUP(K10,Inflation!$A$2:'Inflation'!$B$25,2))</f>
        <v/>
      </c>
      <c r="AP10" s="2" t="str">
        <f>IF(H10="","",H10*(Inflation!$B$2/AO10))</f>
        <v/>
      </c>
      <c r="AQ10" s="2" t="str">
        <f>IF(I10="","",I10*(Inflation!$B$2/AO10))</f>
        <v/>
      </c>
      <c r="AR10" s="2" t="str">
        <f>IF(J10="","",J10*(Inflation!$B$2/AO10))</f>
        <v/>
      </c>
      <c r="AS10" s="2" t="str">
        <f>IF(O10="","",VLOOKUP(O10,Inflation!$A$2:'Inflation'!$B$25,2))</f>
        <v/>
      </c>
      <c r="AT10" s="2" t="str">
        <f>IF(L10="","",L10*(Inflation!$B$2/AS10))</f>
        <v/>
      </c>
      <c r="AU10" s="2" t="str">
        <f>IF(M10="","",M10*(Inflation!$B$2/AS10))</f>
        <v/>
      </c>
      <c r="AV10" s="2" t="str">
        <f>IF(N10="","",N10*(Inflation!$B$2/AS10))</f>
        <v/>
      </c>
      <c r="AW10" s="2" t="str">
        <f>IF(S10="","",VLOOKUP(S10,Inflation!$A$2:'Inflation'!$B$25,2))</f>
        <v/>
      </c>
      <c r="AX10" s="2" t="str">
        <f>IF(P10="","",P10*(Inflation!$B$2/AW10))</f>
        <v/>
      </c>
      <c r="AY10" s="2" t="str">
        <f>IF(Q10="","",Q10*(Inflation!$B$2/AW10))</f>
        <v/>
      </c>
      <c r="AZ10" s="2" t="str">
        <f>IF(R10="","",R10*(Inflation!$B$2/AW10))</f>
        <v/>
      </c>
      <c r="BA10" s="2" t="str">
        <f>IF(W10="","",VLOOKUP(W10,Inflation!$A$2:'Inflation'!$B$25,2))</f>
        <v/>
      </c>
      <c r="BB10" s="2" t="str">
        <f>IF(T10="","",T10*(Inflation!$B$2/BA10))</f>
        <v/>
      </c>
      <c r="BC10" s="2" t="str">
        <f>IF(U10="","",U10*(Inflation!$B$2/BA10))</f>
        <v/>
      </c>
      <c r="BD10" s="2" t="str">
        <f>IF(V10="","",V10*(Inflation!$B$2/BA10))</f>
        <v/>
      </c>
      <c r="BE10" s="2">
        <f>IF(AA10="","",VLOOKUP(AA10,Inflation!$A$2:'Inflation'!$B$25,2))</f>
        <v>127.19199999999999</v>
      </c>
      <c r="BF10" s="2" t="str">
        <f>IF(X10="","",X10*(Inflation!$B$2/BE10))</f>
        <v/>
      </c>
      <c r="BG10" s="2">
        <f>IF(Y10="","",Y10*(Inflation!$B$2/BE10))</f>
        <v>-53.317464934901565</v>
      </c>
      <c r="BH10" s="2">
        <f>IF(Z10="","",Z10*(Inflation!$B$2/BE10))</f>
        <v>-1206.919226838166</v>
      </c>
      <c r="BI10" s="2">
        <f>IF(AE10="","",VLOOKUP(AE10,Inflation!$A$2:'Inflation'!$B$25,2))</f>
        <v>127.19199999999999</v>
      </c>
      <c r="BJ10" s="2" t="str">
        <f>IF(AB10="","",AB10*(Inflation!$B$2/BI10))</f>
        <v/>
      </c>
      <c r="BK10" s="2">
        <f>IF(AC10="","",AC10*(Inflation!$B$2/BI10))</f>
        <v>-53.882002798918172</v>
      </c>
      <c r="BL10" s="2">
        <f>IF(AD10="","",AD10*(Inflation!$B$2/BI10))</f>
        <v>-1224.2317213346751</v>
      </c>
      <c r="BM10" s="2" t="str">
        <f>IF(AI10="","",VLOOKUP(AI10,Inflation!$A$2:'Inflation'!$B$25,2))</f>
        <v/>
      </c>
      <c r="BN10" s="2" t="str">
        <f>IF(AF10="","",AF10*(Inflation!$B$2/BM10))</f>
        <v/>
      </c>
      <c r="BO10" s="2" t="str">
        <f>IF(AG10="","",AG10*(Inflation!$B$2/BM10))</f>
        <v/>
      </c>
      <c r="BP10" s="2" t="str">
        <f>IF(AH10="","",AH10*(Inflation!$B$2/BM10))</f>
        <v/>
      </c>
      <c r="BQ10" s="2" t="str">
        <f>IF(AM10="","",VLOOKUP(AM10,Inflation!$A$2:'Inflation'!$B$25,2))</f>
        <v/>
      </c>
      <c r="BR10" s="2" t="str">
        <f>IF(AJ10="","",AJ10*(Inflation!$B$2/BQ10))</f>
        <v/>
      </c>
      <c r="BS10" s="2" t="str">
        <f>IF(AK10="","",AK10*(Inflation!$B$2/BQ10))</f>
        <v/>
      </c>
      <c r="BT10" s="2" t="str">
        <f>IF(AL10="","",AL10*(Inflation!$B$2/BQ10))</f>
        <v/>
      </c>
    </row>
    <row r="11" spans="1:72" x14ac:dyDescent="0.2">
      <c r="A11" s="66" t="s">
        <v>136</v>
      </c>
      <c r="B11" s="66" t="s">
        <v>37</v>
      </c>
      <c r="C11" s="66" t="s">
        <v>22</v>
      </c>
      <c r="D11" s="66" t="s">
        <v>197</v>
      </c>
      <c r="E11" s="66" t="s">
        <v>306</v>
      </c>
      <c r="F11" s="69" t="s">
        <v>319</v>
      </c>
      <c r="G11" s="2" t="s">
        <v>396</v>
      </c>
      <c r="H11" s="66" t="s">
        <v>373</v>
      </c>
      <c r="I11" s="66" t="s">
        <v>373</v>
      </c>
      <c r="J11" s="66" t="s">
        <v>373</v>
      </c>
      <c r="K11" s="66"/>
      <c r="L11" s="66" t="s">
        <v>373</v>
      </c>
      <c r="M11" s="66" t="s">
        <v>373</v>
      </c>
      <c r="N11" s="66" t="s">
        <v>373</v>
      </c>
      <c r="O11" s="66"/>
      <c r="P11" s="66" t="s">
        <v>373</v>
      </c>
      <c r="Q11" s="66" t="s">
        <v>373</v>
      </c>
      <c r="R11" s="66" t="s">
        <v>373</v>
      </c>
      <c r="S11" s="66"/>
      <c r="T11" s="66" t="s">
        <v>373</v>
      </c>
      <c r="U11" s="66" t="s">
        <v>373</v>
      </c>
      <c r="V11" s="66" t="s">
        <v>373</v>
      </c>
      <c r="W11" s="66"/>
      <c r="X11" s="78">
        <v>27</v>
      </c>
      <c r="Y11" s="80" t="s">
        <v>373</v>
      </c>
      <c r="Z11" s="80" t="s">
        <v>373</v>
      </c>
      <c r="AA11" s="79">
        <v>2020</v>
      </c>
      <c r="AB11" s="71">
        <v>29</v>
      </c>
      <c r="AC11" s="66" t="s">
        <v>373</v>
      </c>
      <c r="AD11" s="66" t="s">
        <v>373</v>
      </c>
      <c r="AE11" s="73">
        <v>2020</v>
      </c>
      <c r="AF11" s="66" t="s">
        <v>373</v>
      </c>
      <c r="AG11" s="66" t="s">
        <v>373</v>
      </c>
      <c r="AH11" s="66" t="s">
        <v>373</v>
      </c>
      <c r="AI11" s="66"/>
      <c r="AJ11" s="66" t="s">
        <v>373</v>
      </c>
      <c r="AK11" s="66" t="s">
        <v>373</v>
      </c>
      <c r="AL11" s="66" t="s">
        <v>373</v>
      </c>
      <c r="AM11" s="66"/>
      <c r="AO11" s="2" t="str">
        <f>IF(K11="","",VLOOKUP(K11,Inflation!$A$2:'Inflation'!$B$25,2))</f>
        <v/>
      </c>
      <c r="AP11" s="2" t="str">
        <f>IF(H11="","",H11*(Inflation!$B$2/AO11))</f>
        <v/>
      </c>
      <c r="AQ11" s="2" t="str">
        <f>IF(I11="","",I11*(Inflation!$B$2/AO11))</f>
        <v/>
      </c>
      <c r="AR11" s="2" t="str">
        <f>IF(J11="","",J11*(Inflation!$B$2/AO11))</f>
        <v/>
      </c>
      <c r="AS11" s="2" t="str">
        <f>IF(O11="","",VLOOKUP(O11,Inflation!$A$2:'Inflation'!$B$25,2))</f>
        <v/>
      </c>
      <c r="AT11" s="2" t="str">
        <f>IF(L11="","",L11*(Inflation!$B$2/AS11))</f>
        <v/>
      </c>
      <c r="AU11" s="2" t="str">
        <f>IF(M11="","",M11*(Inflation!$B$2/AS11))</f>
        <v/>
      </c>
      <c r="AV11" s="2" t="str">
        <f>IF(N11="","",N11*(Inflation!$B$2/AS11))</f>
        <v/>
      </c>
      <c r="AW11" s="2" t="str">
        <f>IF(S11="","",VLOOKUP(S11,Inflation!$A$2:'Inflation'!$B$25,2))</f>
        <v/>
      </c>
      <c r="AX11" s="2" t="str">
        <f>IF(P11="","",P11*(Inflation!$B$2/AW11))</f>
        <v/>
      </c>
      <c r="AY11" s="2" t="str">
        <f>IF(Q11="","",Q11*(Inflation!$B$2/AW11))</f>
        <v/>
      </c>
      <c r="AZ11" s="2" t="str">
        <f>IF(R11="","",R11*(Inflation!$B$2/AW11))</f>
        <v/>
      </c>
      <c r="BA11" s="2" t="str">
        <f>IF(W11="","",VLOOKUP(W11,Inflation!$A$2:'Inflation'!$B$25,2))</f>
        <v/>
      </c>
      <c r="BB11" s="2" t="str">
        <f>IF(T11="","",T11*(Inflation!$B$2/BA11))</f>
        <v/>
      </c>
      <c r="BC11" s="2" t="str">
        <f>IF(U11="","",U11*(Inflation!$B$2/BA11))</f>
        <v/>
      </c>
      <c r="BD11" s="2" t="str">
        <f>IF(V11="","",V11*(Inflation!$B$2/BA11))</f>
        <v/>
      </c>
      <c r="BE11" s="2">
        <f>IF(AA11="","",VLOOKUP(AA11,Inflation!$A$2:'Inflation'!$B$25,2))</f>
        <v>113.78400000000001</v>
      </c>
      <c r="BF11" s="2">
        <f>IF(X11="","",X11*(Inflation!$B$2/BE11))</f>
        <v>18.931844547563802</v>
      </c>
      <c r="BG11" s="2" t="str">
        <f>IF(Y11="","",Y11*(Inflation!$B$2/BE11))</f>
        <v/>
      </c>
      <c r="BH11" s="2" t="str">
        <f>IF(Z11="","",Z11*(Inflation!$B$2/BE11))</f>
        <v/>
      </c>
      <c r="BI11" s="2">
        <f>IF(AE11="","",VLOOKUP(AE11,Inflation!$A$2:'Inflation'!$B$25,2))</f>
        <v>113.78400000000001</v>
      </c>
      <c r="BJ11" s="2">
        <f>IF(AB11="","",AB11*(Inflation!$B$2/BI11))</f>
        <v>20.3342034029389</v>
      </c>
      <c r="BK11" s="2" t="str">
        <f>IF(AC11="","",AC11*(Inflation!$B$2/BI11))</f>
        <v/>
      </c>
      <c r="BL11" s="2" t="str">
        <f>IF(AD11="","",AD11*(Inflation!$B$2/BI11))</f>
        <v/>
      </c>
      <c r="BM11" s="2" t="str">
        <f>IF(AI11="","",VLOOKUP(AI11,Inflation!$A$2:'Inflation'!$B$25,2))</f>
        <v/>
      </c>
      <c r="BN11" s="2" t="str">
        <f>IF(AF11="","",AF11*(Inflation!$B$2/BM11))</f>
        <v/>
      </c>
      <c r="BO11" s="2" t="str">
        <f>IF(AG11="","",AG11*(Inflation!$B$2/BM11))</f>
        <v/>
      </c>
      <c r="BP11" s="2" t="str">
        <f>IF(AH11="","",AH11*(Inflation!$B$2/BM11))</f>
        <v/>
      </c>
      <c r="BQ11" s="2" t="str">
        <f>IF(AM11="","",VLOOKUP(AM11,Inflation!$A$2:'Inflation'!$B$25,2))</f>
        <v/>
      </c>
      <c r="BR11" s="2" t="str">
        <f>IF(AJ11="","",AJ11*(Inflation!$B$2/BQ11))</f>
        <v/>
      </c>
      <c r="BS11" s="2" t="str">
        <f>IF(AK11="","",AK11*(Inflation!$B$2/BQ11))</f>
        <v/>
      </c>
      <c r="BT11" s="2" t="str">
        <f>IF(AL11="","",AL11*(Inflation!$B$2/BQ11))</f>
        <v/>
      </c>
    </row>
    <row r="12" spans="1:72" x14ac:dyDescent="0.2">
      <c r="A12" s="66" t="s">
        <v>198</v>
      </c>
      <c r="B12" s="66" t="s">
        <v>37</v>
      </c>
      <c r="C12" s="66" t="s">
        <v>22</v>
      </c>
      <c r="D12" s="66" t="s">
        <v>199</v>
      </c>
      <c r="E12" s="66" t="s">
        <v>448</v>
      </c>
      <c r="F12" s="69" t="s">
        <v>320</v>
      </c>
      <c r="G12" s="2" t="s">
        <v>397</v>
      </c>
      <c r="H12" s="66" t="s">
        <v>373</v>
      </c>
      <c r="I12" s="66" t="s">
        <v>373</v>
      </c>
      <c r="J12" s="66" t="s">
        <v>373</v>
      </c>
      <c r="K12" s="66"/>
      <c r="L12" s="66" t="s">
        <v>373</v>
      </c>
      <c r="M12" s="66" t="s">
        <v>373</v>
      </c>
      <c r="N12" s="66" t="s">
        <v>373</v>
      </c>
      <c r="O12" s="66"/>
      <c r="P12" s="66" t="s">
        <v>373</v>
      </c>
      <c r="Q12" s="66" t="s">
        <v>373</v>
      </c>
      <c r="R12" s="66" t="s">
        <v>373</v>
      </c>
      <c r="S12" s="66"/>
      <c r="T12" s="66" t="s">
        <v>373</v>
      </c>
      <c r="U12" s="66" t="s">
        <v>373</v>
      </c>
      <c r="V12" s="66" t="s">
        <v>373</v>
      </c>
      <c r="W12" s="66"/>
      <c r="X12" s="66" t="s">
        <v>373</v>
      </c>
      <c r="Y12" s="71">
        <v>7058.3</v>
      </c>
      <c r="Z12" s="71">
        <v>11502.5</v>
      </c>
      <c r="AA12" s="73">
        <v>2018</v>
      </c>
      <c r="AB12" s="66" t="s">
        <v>373</v>
      </c>
      <c r="AC12" s="71">
        <v>7276.5</v>
      </c>
      <c r="AD12" s="71">
        <v>11906.3</v>
      </c>
      <c r="AE12" s="73">
        <v>2018</v>
      </c>
      <c r="AF12" s="66" t="s">
        <v>373</v>
      </c>
      <c r="AG12" s="66" t="s">
        <v>373</v>
      </c>
      <c r="AH12" s="66" t="s">
        <v>373</v>
      </c>
      <c r="AI12" s="66"/>
      <c r="AJ12" s="66" t="s">
        <v>373</v>
      </c>
      <c r="AK12" s="66" t="s">
        <v>373</v>
      </c>
      <c r="AL12" s="66" t="s">
        <v>373</v>
      </c>
      <c r="AM12" s="66"/>
      <c r="AO12" s="2" t="str">
        <f>IF(K12="","",VLOOKUP(K12,Inflation!$A$2:'Inflation'!$B$25,2))</f>
        <v/>
      </c>
      <c r="AP12" s="2" t="str">
        <f>IF(H12="","",H12*(Inflation!$B$2/AO12))</f>
        <v/>
      </c>
      <c r="AQ12" s="2" t="str">
        <f>IF(I12="","",I12*(Inflation!$B$2/AO12))</f>
        <v/>
      </c>
      <c r="AR12" s="2" t="str">
        <f>IF(J12="","",J12*(Inflation!$B$2/AO12))</f>
        <v/>
      </c>
      <c r="AS12" s="2" t="str">
        <f>IF(O12="","",VLOOKUP(O12,Inflation!$A$2:'Inflation'!$B$25,2))</f>
        <v/>
      </c>
      <c r="AT12" s="2" t="str">
        <f>IF(L12="","",L12*(Inflation!$B$2/AS12))</f>
        <v/>
      </c>
      <c r="AU12" s="2" t="str">
        <f>IF(M12="","",M12*(Inflation!$B$2/AS12))</f>
        <v/>
      </c>
      <c r="AV12" s="2" t="str">
        <f>IF(N12="","",N12*(Inflation!$B$2/AS12))</f>
        <v/>
      </c>
      <c r="AW12" s="2" t="str">
        <f>IF(S12="","",VLOOKUP(S12,Inflation!$A$2:'Inflation'!$B$25,2))</f>
        <v/>
      </c>
      <c r="AX12" s="2" t="str">
        <f>IF(P12="","",P12*(Inflation!$B$2/AW12))</f>
        <v/>
      </c>
      <c r="AY12" s="2" t="str">
        <f>IF(Q12="","",Q12*(Inflation!$B$2/AW12))</f>
        <v/>
      </c>
      <c r="AZ12" s="2" t="str">
        <f>IF(R12="","",R12*(Inflation!$B$2/AW12))</f>
        <v/>
      </c>
      <c r="BA12" s="2" t="str">
        <f>IF(W12="","",VLOOKUP(W12,Inflation!$A$2:'Inflation'!$B$25,2))</f>
        <v/>
      </c>
      <c r="BB12" s="2" t="str">
        <f>IF(T12="","",T12*(Inflation!$B$2/BA12))</f>
        <v/>
      </c>
      <c r="BC12" s="2" t="str">
        <f>IF(U12="","",U12*(Inflation!$B$2/BA12))</f>
        <v/>
      </c>
      <c r="BD12" s="2" t="str">
        <f>IF(V12="","",V12*(Inflation!$B$2/BA12))</f>
        <v/>
      </c>
      <c r="BE12" s="2">
        <f>IF(AA12="","",VLOOKUP(AA12,Inflation!$A$2:'Inflation'!$B$25,2))</f>
        <v>110.339</v>
      </c>
      <c r="BF12" s="2" t="str">
        <f>IF(X12="","",X12*(Inflation!$B$2/BE12))</f>
        <v/>
      </c>
      <c r="BG12" s="2">
        <f>IF(Y12="","",Y12*(Inflation!$B$2/BE12))</f>
        <v>5103.656448762451</v>
      </c>
      <c r="BH12" s="2">
        <f>IF(Z12="","",Z12*(Inflation!$B$2/BE12))</f>
        <v>8317.1313633438767</v>
      </c>
      <c r="BI12" s="2">
        <f>IF(AE12="","",VLOOKUP(AE12,Inflation!$A$2:'Inflation'!$B$25,2))</f>
        <v>110.339</v>
      </c>
      <c r="BJ12" s="2" t="str">
        <f>IF(AB12="","",AB12*(Inflation!$B$2/BI12))</f>
        <v/>
      </c>
      <c r="BK12" s="2">
        <f>IF(AC12="","",AC12*(Inflation!$B$2/BI12))</f>
        <v>5261.4306772763939</v>
      </c>
      <c r="BL12" s="2">
        <f>IF(AD12="","",AD12*(Inflation!$B$2/BI12))</f>
        <v>8609.1076854058865</v>
      </c>
      <c r="BM12" s="2" t="str">
        <f>IF(AI12="","",VLOOKUP(AI12,Inflation!$A$2:'Inflation'!$B$25,2))</f>
        <v/>
      </c>
      <c r="BN12" s="2" t="str">
        <f>IF(AF12="","",AF12*(Inflation!$B$2/BM12))</f>
        <v/>
      </c>
      <c r="BO12" s="2" t="str">
        <f>IF(AG12="","",AG12*(Inflation!$B$2/BM12))</f>
        <v/>
      </c>
      <c r="BP12" s="2" t="str">
        <f>IF(AH12="","",AH12*(Inflation!$B$2/BM12))</f>
        <v/>
      </c>
      <c r="BQ12" s="2" t="str">
        <f>IF(AM12="","",VLOOKUP(AM12,Inflation!$A$2:'Inflation'!$B$25,2))</f>
        <v/>
      </c>
      <c r="BR12" s="2" t="str">
        <f>IF(AJ12="","",AJ12*(Inflation!$B$2/BQ12))</f>
        <v/>
      </c>
      <c r="BS12" s="2" t="str">
        <f>IF(AK12="","",AK12*(Inflation!$B$2/BQ12))</f>
        <v/>
      </c>
      <c r="BT12" s="2" t="str">
        <f>IF(AL12="","",AL12*(Inflation!$B$2/BQ12))</f>
        <v/>
      </c>
    </row>
    <row r="13" spans="1:72" x14ac:dyDescent="0.2">
      <c r="A13" s="66" t="s">
        <v>135</v>
      </c>
      <c r="B13" s="66" t="s">
        <v>37</v>
      </c>
      <c r="C13" s="66" t="s">
        <v>22</v>
      </c>
      <c r="D13" s="66" t="s">
        <v>200</v>
      </c>
      <c r="E13" s="66" t="s">
        <v>306</v>
      </c>
      <c r="F13" s="69" t="s">
        <v>321</v>
      </c>
      <c r="G13" s="2" t="s">
        <v>398</v>
      </c>
      <c r="H13" s="66" t="s">
        <v>373</v>
      </c>
      <c r="I13" s="66" t="s">
        <v>373</v>
      </c>
      <c r="J13" s="66" t="s">
        <v>373</v>
      </c>
      <c r="K13" s="66"/>
      <c r="L13" s="66" t="s">
        <v>373</v>
      </c>
      <c r="M13" s="66" t="s">
        <v>373</v>
      </c>
      <c r="N13" s="66" t="s">
        <v>373</v>
      </c>
      <c r="O13" s="66"/>
      <c r="P13" s="66" t="s">
        <v>373</v>
      </c>
      <c r="Q13" s="66" t="s">
        <v>373</v>
      </c>
      <c r="R13" s="66" t="s">
        <v>373</v>
      </c>
      <c r="S13" s="66"/>
      <c r="T13" s="66" t="s">
        <v>373</v>
      </c>
      <c r="U13" s="66" t="s">
        <v>373</v>
      </c>
      <c r="V13" s="66" t="s">
        <v>373</v>
      </c>
      <c r="W13" s="66"/>
      <c r="X13" s="66" t="s">
        <v>373</v>
      </c>
      <c r="Y13" s="66" t="s">
        <v>373</v>
      </c>
      <c r="Z13" s="66" t="s">
        <v>373</v>
      </c>
      <c r="AA13" s="66"/>
      <c r="AB13" s="66" t="s">
        <v>373</v>
      </c>
      <c r="AC13" s="66" t="s">
        <v>373</v>
      </c>
      <c r="AD13" s="66" t="s">
        <v>373</v>
      </c>
      <c r="AE13" s="66"/>
      <c r="AF13" s="66" t="s">
        <v>373</v>
      </c>
      <c r="AG13" s="66" t="s">
        <v>373</v>
      </c>
      <c r="AH13" s="66" t="s">
        <v>373</v>
      </c>
      <c r="AI13" s="66"/>
      <c r="AJ13" s="66" t="s">
        <v>373</v>
      </c>
      <c r="AK13" s="66" t="s">
        <v>373</v>
      </c>
      <c r="AL13" s="66" t="s">
        <v>373</v>
      </c>
      <c r="AM13" s="66"/>
      <c r="AO13" s="2" t="str">
        <f>IF(K13="","",VLOOKUP(K13,Inflation!$A$2:'Inflation'!$B$25,2))</f>
        <v/>
      </c>
      <c r="AP13" s="2" t="str">
        <f>IF(H13="","",H13*(Inflation!$B$2/AO13))</f>
        <v/>
      </c>
      <c r="AQ13" s="2" t="str">
        <f>IF(I13="","",I13*(Inflation!$B$2/AO13))</f>
        <v/>
      </c>
      <c r="AR13" s="2" t="str">
        <f>IF(J13="","",J13*(Inflation!$B$2/AO13))</f>
        <v/>
      </c>
      <c r="AS13" s="2" t="str">
        <f>IF(O13="","",VLOOKUP(O13,Inflation!$A$2:'Inflation'!$B$25,2))</f>
        <v/>
      </c>
      <c r="AT13" s="2" t="str">
        <f>IF(L13="","",L13*(Inflation!$B$2/AS13))</f>
        <v/>
      </c>
      <c r="AU13" s="2" t="str">
        <f>IF(M13="","",M13*(Inflation!$B$2/AS13))</f>
        <v/>
      </c>
      <c r="AV13" s="2" t="str">
        <f>IF(N13="","",N13*(Inflation!$B$2/AS13))</f>
        <v/>
      </c>
      <c r="AW13" s="2" t="str">
        <f>IF(S13="","",VLOOKUP(S13,Inflation!$A$2:'Inflation'!$B$25,2))</f>
        <v/>
      </c>
      <c r="AX13" s="2" t="str">
        <f>IF(P13="","",P13*(Inflation!$B$2/AW13))</f>
        <v/>
      </c>
      <c r="AY13" s="2" t="str">
        <f>IF(Q13="","",Q13*(Inflation!$B$2/AW13))</f>
        <v/>
      </c>
      <c r="AZ13" s="2" t="str">
        <f>IF(R13="","",R13*(Inflation!$B$2/AW13))</f>
        <v/>
      </c>
      <c r="BA13" s="2" t="str">
        <f>IF(W13="","",VLOOKUP(W13,Inflation!$A$2:'Inflation'!$B$25,2))</f>
        <v/>
      </c>
      <c r="BB13" s="2" t="str">
        <f>IF(T13="","",T13*(Inflation!$B$2/BA13))</f>
        <v/>
      </c>
      <c r="BC13" s="2" t="str">
        <f>IF(U13="","",U13*(Inflation!$B$2/BA13))</f>
        <v/>
      </c>
      <c r="BD13" s="2" t="str">
        <f>IF(V13="","",V13*(Inflation!$B$2/BA13))</f>
        <v/>
      </c>
      <c r="BE13" s="2" t="str">
        <f>IF(AA13="","",VLOOKUP(AA13,Inflation!$A$2:'Inflation'!$B$25,2))</f>
        <v/>
      </c>
      <c r="BF13" s="2" t="str">
        <f>IF(X13="","",X13*(Inflation!$B$2/BE13))</f>
        <v/>
      </c>
      <c r="BG13" s="2" t="str">
        <f>IF(Y13="","",Y13*(Inflation!$B$2/BE13))</f>
        <v/>
      </c>
      <c r="BH13" s="2" t="str">
        <f>IF(Z13="","",Z13*(Inflation!$B$2/BE13))</f>
        <v/>
      </c>
      <c r="BI13" s="2" t="str">
        <f>IF(AE13="","",VLOOKUP(AE13,Inflation!$A$2:'Inflation'!$B$25,2))</f>
        <v/>
      </c>
      <c r="BJ13" s="2" t="str">
        <f>IF(AB13="","",AB13*(Inflation!$B$2/BI13))</f>
        <v/>
      </c>
      <c r="BK13" s="2" t="str">
        <f>IF(AC13="","",AC13*(Inflation!$B$2/BI13))</f>
        <v/>
      </c>
      <c r="BL13" s="2" t="str">
        <f>IF(AD13="","",AD13*(Inflation!$B$2/BI13))</f>
        <v/>
      </c>
      <c r="BM13" s="2" t="str">
        <f>IF(AI13="","",VLOOKUP(AI13,Inflation!$A$2:'Inflation'!$B$25,2))</f>
        <v/>
      </c>
      <c r="BN13" s="2" t="str">
        <f>IF(AF13="","",AF13*(Inflation!$B$2/BM13))</f>
        <v/>
      </c>
      <c r="BO13" s="2" t="str">
        <f>IF(AG13="","",AG13*(Inflation!$B$2/BM13))</f>
        <v/>
      </c>
      <c r="BP13" s="2" t="str">
        <f>IF(AH13="","",AH13*(Inflation!$B$2/BM13))</f>
        <v/>
      </c>
      <c r="BQ13" s="2" t="str">
        <f>IF(AM13="","",VLOOKUP(AM13,Inflation!$A$2:'Inflation'!$B$25,2))</f>
        <v/>
      </c>
      <c r="BR13" s="2" t="str">
        <f>IF(AJ13="","",AJ13*(Inflation!$B$2/BQ13))</f>
        <v/>
      </c>
      <c r="BS13" s="2" t="str">
        <f>IF(AK13="","",AK13*(Inflation!$B$2/BQ13))</f>
        <v/>
      </c>
      <c r="BT13" s="2" t="str">
        <f>IF(AL13="","",AL13*(Inflation!$B$2/BQ13))</f>
        <v/>
      </c>
    </row>
    <row r="14" spans="1:72" x14ac:dyDescent="0.2">
      <c r="A14" s="66" t="s">
        <v>201</v>
      </c>
      <c r="B14" s="66" t="s">
        <v>37</v>
      </c>
      <c r="C14" s="66" t="s">
        <v>22</v>
      </c>
      <c r="D14" s="66" t="s">
        <v>202</v>
      </c>
      <c r="E14" s="66" t="s">
        <v>306</v>
      </c>
      <c r="F14" s="69" t="s">
        <v>322</v>
      </c>
      <c r="G14" s="2" t="s">
        <v>399</v>
      </c>
      <c r="H14" s="66" t="s">
        <v>373</v>
      </c>
      <c r="I14" s="66" t="s">
        <v>373</v>
      </c>
      <c r="J14" s="66" t="s">
        <v>373</v>
      </c>
      <c r="K14" s="66"/>
      <c r="L14" s="66" t="s">
        <v>373</v>
      </c>
      <c r="M14" s="66" t="s">
        <v>373</v>
      </c>
      <c r="N14" s="66" t="s">
        <v>373</v>
      </c>
      <c r="O14" s="66"/>
      <c r="P14" s="66" t="s">
        <v>373</v>
      </c>
      <c r="Q14" s="66" t="s">
        <v>373</v>
      </c>
      <c r="R14" s="66" t="s">
        <v>373</v>
      </c>
      <c r="S14" s="66"/>
      <c r="T14" s="66" t="s">
        <v>373</v>
      </c>
      <c r="U14" s="66" t="s">
        <v>373</v>
      </c>
      <c r="V14" s="66" t="s">
        <v>373</v>
      </c>
      <c r="W14" s="66"/>
      <c r="X14" s="71">
        <v>1131</v>
      </c>
      <c r="Y14" s="66" t="s">
        <v>373</v>
      </c>
      <c r="Z14" s="66" t="s">
        <v>373</v>
      </c>
      <c r="AA14" s="73">
        <v>2021</v>
      </c>
      <c r="AB14" s="71">
        <v>1157</v>
      </c>
      <c r="AC14" s="66" t="s">
        <v>373</v>
      </c>
      <c r="AD14" s="66" t="s">
        <v>373</v>
      </c>
      <c r="AE14" s="73">
        <v>2021</v>
      </c>
      <c r="AF14" s="66" t="s">
        <v>373</v>
      </c>
      <c r="AG14" s="66" t="s">
        <v>373</v>
      </c>
      <c r="AH14" s="66" t="s">
        <v>373</v>
      </c>
      <c r="AI14" s="66"/>
      <c r="AJ14" s="66" t="s">
        <v>373</v>
      </c>
      <c r="AK14" s="66" t="s">
        <v>373</v>
      </c>
      <c r="AL14" s="66" t="s">
        <v>373</v>
      </c>
      <c r="AM14" s="66"/>
      <c r="AO14" s="2" t="str">
        <f>IF(K14="","",VLOOKUP(K14,Inflation!$A$2:'Inflation'!$B$25,2))</f>
        <v/>
      </c>
      <c r="AP14" s="2" t="str">
        <f>IF(H14="","",H14*(Inflation!$B$2/AO14))</f>
        <v/>
      </c>
      <c r="AQ14" s="2" t="str">
        <f>IF(I14="","",I14*(Inflation!$B$2/AO14))</f>
        <v/>
      </c>
      <c r="AR14" s="2" t="str">
        <f>IF(J14="","",J14*(Inflation!$B$2/AO14))</f>
        <v/>
      </c>
      <c r="AS14" s="2" t="str">
        <f>IF(O14="","",VLOOKUP(O14,Inflation!$A$2:'Inflation'!$B$25,2))</f>
        <v/>
      </c>
      <c r="AT14" s="2" t="str">
        <f>IF(L14="","",L14*(Inflation!$B$2/AS14))</f>
        <v/>
      </c>
      <c r="AU14" s="2" t="str">
        <f>IF(M14="","",M14*(Inflation!$B$2/AS14))</f>
        <v/>
      </c>
      <c r="AV14" s="2" t="str">
        <f>IF(N14="","",N14*(Inflation!$B$2/AS14))</f>
        <v/>
      </c>
      <c r="AW14" s="2" t="str">
        <f>IF(S14="","",VLOOKUP(S14,Inflation!$A$2:'Inflation'!$B$25,2))</f>
        <v/>
      </c>
      <c r="AX14" s="2" t="str">
        <f>IF(P14="","",P14*(Inflation!$B$2/AW14))</f>
        <v/>
      </c>
      <c r="AY14" s="2" t="str">
        <f>IF(Q14="","",Q14*(Inflation!$B$2/AW14))</f>
        <v/>
      </c>
      <c r="AZ14" s="2" t="str">
        <f>IF(R14="","",R14*(Inflation!$B$2/AW14))</f>
        <v/>
      </c>
      <c r="BA14" s="2" t="str">
        <f>IF(W14="","",VLOOKUP(W14,Inflation!$A$2:'Inflation'!$B$25,2))</f>
        <v/>
      </c>
      <c r="BB14" s="2" t="str">
        <f>IF(T14="","",T14*(Inflation!$B$2/BA14))</f>
        <v/>
      </c>
      <c r="BC14" s="2" t="str">
        <f>IF(U14="","",U14*(Inflation!$B$2/BA14))</f>
        <v/>
      </c>
      <c r="BD14" s="2" t="str">
        <f>IF(V14="","",V14*(Inflation!$B$2/BA14))</f>
        <v/>
      </c>
      <c r="BE14" s="2">
        <f>IF(AA14="","",VLOOKUP(AA14,Inflation!$A$2:'Inflation'!$B$25,2))</f>
        <v>118.895</v>
      </c>
      <c r="BF14" s="2">
        <f>IF(X14="","",X14*(Inflation!$B$2/BE14))</f>
        <v>758.9433786113799</v>
      </c>
      <c r="BG14" s="2" t="str">
        <f>IF(Y14="","",Y14*(Inflation!$B$2/BE14))</f>
        <v/>
      </c>
      <c r="BH14" s="2" t="str">
        <f>IF(Z14="","",Z14*(Inflation!$B$2/BE14))</f>
        <v/>
      </c>
      <c r="BI14" s="2">
        <f>IF(AE14="","",VLOOKUP(AE14,Inflation!$A$2:'Inflation'!$B$25,2))</f>
        <v>118.895</v>
      </c>
      <c r="BJ14" s="2">
        <f>IF(AB14="","",AB14*(Inflation!$B$2/BI14))</f>
        <v>776.39035283233113</v>
      </c>
      <c r="BK14" s="2" t="str">
        <f>IF(AC14="","",AC14*(Inflation!$B$2/BI14))</f>
        <v/>
      </c>
      <c r="BL14" s="2" t="str">
        <f>IF(AD14="","",AD14*(Inflation!$B$2/BI14))</f>
        <v/>
      </c>
      <c r="BM14" s="2" t="str">
        <f>IF(AI14="","",VLOOKUP(AI14,Inflation!$A$2:'Inflation'!$B$25,2))</f>
        <v/>
      </c>
      <c r="BN14" s="2" t="str">
        <f>IF(AF14="","",AF14*(Inflation!$B$2/BM14))</f>
        <v/>
      </c>
      <c r="BO14" s="2" t="str">
        <f>IF(AG14="","",AG14*(Inflation!$B$2/BM14))</f>
        <v/>
      </c>
      <c r="BP14" s="2" t="str">
        <f>IF(AH14="","",AH14*(Inflation!$B$2/BM14))</f>
        <v/>
      </c>
      <c r="BQ14" s="2" t="str">
        <f>IF(AM14="","",VLOOKUP(AM14,Inflation!$A$2:'Inflation'!$B$25,2))</f>
        <v/>
      </c>
      <c r="BR14" s="2" t="str">
        <f>IF(AJ14="","",AJ14*(Inflation!$B$2/BQ14))</f>
        <v/>
      </c>
      <c r="BS14" s="2" t="str">
        <f>IF(AK14="","",AK14*(Inflation!$B$2/BQ14))</f>
        <v/>
      </c>
      <c r="BT14" s="2" t="str">
        <f>IF(AL14="","",AL14*(Inflation!$B$2/BQ14))</f>
        <v/>
      </c>
    </row>
    <row r="15" spans="1:72" x14ac:dyDescent="0.2">
      <c r="A15" s="66" t="s">
        <v>203</v>
      </c>
      <c r="B15" s="66" t="s">
        <v>37</v>
      </c>
      <c r="C15" s="66" t="s">
        <v>22</v>
      </c>
      <c r="D15" s="66" t="s">
        <v>204</v>
      </c>
      <c r="E15" s="66" t="s">
        <v>377</v>
      </c>
      <c r="F15" s="69" t="s">
        <v>323</v>
      </c>
      <c r="G15" s="2" t="s">
        <v>400</v>
      </c>
      <c r="H15" s="66" t="s">
        <v>373</v>
      </c>
      <c r="I15" s="66" t="s">
        <v>373</v>
      </c>
      <c r="J15" s="66" t="s">
        <v>373</v>
      </c>
      <c r="K15" s="66"/>
      <c r="L15" s="66" t="s">
        <v>373</v>
      </c>
      <c r="M15" s="66" t="s">
        <v>373</v>
      </c>
      <c r="N15" s="66" t="s">
        <v>373</v>
      </c>
      <c r="O15" s="66"/>
      <c r="P15" s="66" t="s">
        <v>373</v>
      </c>
      <c r="Q15" s="66" t="s">
        <v>373</v>
      </c>
      <c r="R15" s="66" t="s">
        <v>373</v>
      </c>
      <c r="S15" s="66"/>
      <c r="T15" s="66" t="s">
        <v>373</v>
      </c>
      <c r="U15" s="66" t="s">
        <v>373</v>
      </c>
      <c r="V15" s="66" t="s">
        <v>373</v>
      </c>
      <c r="W15" s="66"/>
      <c r="X15" s="71">
        <v>4341.7</v>
      </c>
      <c r="Y15" s="66" t="s">
        <v>373</v>
      </c>
      <c r="Z15" s="66" t="s">
        <v>373</v>
      </c>
      <c r="AA15" s="73">
        <v>2022</v>
      </c>
      <c r="AB15" s="71">
        <v>4564.1000000000004</v>
      </c>
      <c r="AC15" s="66" t="s">
        <v>373</v>
      </c>
      <c r="AD15" s="66" t="s">
        <v>373</v>
      </c>
      <c r="AE15" s="73">
        <v>2022</v>
      </c>
      <c r="AF15" s="66" t="s">
        <v>373</v>
      </c>
      <c r="AG15" s="66" t="s">
        <v>373</v>
      </c>
      <c r="AH15" s="66" t="s">
        <v>373</v>
      </c>
      <c r="AI15" s="66"/>
      <c r="AJ15" s="66" t="s">
        <v>373</v>
      </c>
      <c r="AK15" s="66" t="s">
        <v>373</v>
      </c>
      <c r="AL15" s="66" t="s">
        <v>373</v>
      </c>
      <c r="AM15" s="66"/>
      <c r="AO15" s="2" t="str">
        <f>IF(K15="","",VLOOKUP(K15,Inflation!$A$2:'Inflation'!$B$25,2))</f>
        <v/>
      </c>
      <c r="AP15" s="2" t="str">
        <f>IF(H15="","",H15*(Inflation!$B$2/AO15))</f>
        <v/>
      </c>
      <c r="AQ15" s="2" t="str">
        <f>IF(I15="","",I15*(Inflation!$B$2/AO15))</f>
        <v/>
      </c>
      <c r="AR15" s="2" t="str">
        <f>IF(J15="","",J15*(Inflation!$B$2/AO15))</f>
        <v/>
      </c>
      <c r="AS15" s="2" t="str">
        <f>IF(O15="","",VLOOKUP(O15,Inflation!$A$2:'Inflation'!$B$25,2))</f>
        <v/>
      </c>
      <c r="AT15" s="2" t="str">
        <f>IF(L15="","",L15*(Inflation!$B$2/AS15))</f>
        <v/>
      </c>
      <c r="AU15" s="2" t="str">
        <f>IF(M15="","",M15*(Inflation!$B$2/AS15))</f>
        <v/>
      </c>
      <c r="AV15" s="2" t="str">
        <f>IF(N15="","",N15*(Inflation!$B$2/AS15))</f>
        <v/>
      </c>
      <c r="AW15" s="2" t="str">
        <f>IF(S15="","",VLOOKUP(S15,Inflation!$A$2:'Inflation'!$B$25,2))</f>
        <v/>
      </c>
      <c r="AX15" s="2" t="str">
        <f>IF(P15="","",P15*(Inflation!$B$2/AW15))</f>
        <v/>
      </c>
      <c r="AY15" s="2" t="str">
        <f>IF(Q15="","",Q15*(Inflation!$B$2/AW15))</f>
        <v/>
      </c>
      <c r="AZ15" s="2" t="str">
        <f>IF(R15="","",R15*(Inflation!$B$2/AW15))</f>
        <v/>
      </c>
      <c r="BA15" s="2" t="str">
        <f>IF(W15="","",VLOOKUP(W15,Inflation!$A$2:'Inflation'!$B$25,2))</f>
        <v/>
      </c>
      <c r="BB15" s="2" t="str">
        <f>IF(T15="","",T15*(Inflation!$B$2/BA15))</f>
        <v/>
      </c>
      <c r="BC15" s="2" t="str">
        <f>IF(U15="","",U15*(Inflation!$B$2/BA15))</f>
        <v/>
      </c>
      <c r="BD15" s="2" t="str">
        <f>IF(V15="","",V15*(Inflation!$B$2/BA15))</f>
        <v/>
      </c>
      <c r="BE15" s="2">
        <f>IF(AA15="","",VLOOKUP(AA15,Inflation!$A$2:'Inflation'!$B$25,2))</f>
        <v>127.19199999999999</v>
      </c>
      <c r="BF15" s="2">
        <f>IF(X15="","",X15*(Inflation!$B$2/BE15))</f>
        <v>2723.3933824454366</v>
      </c>
      <c r="BG15" s="2" t="str">
        <f>IF(Y15="","",Y15*(Inflation!$B$2/BE15))</f>
        <v/>
      </c>
      <c r="BH15" s="2" t="str">
        <f>IF(Z15="","",Z15*(Inflation!$B$2/BE15))</f>
        <v/>
      </c>
      <c r="BI15" s="2">
        <f>IF(AE15="","",VLOOKUP(AE15,Inflation!$A$2:'Inflation'!$B$25,2))</f>
        <v>127.19199999999999</v>
      </c>
      <c r="BJ15" s="2">
        <f>IF(AB15="","",AB15*(Inflation!$B$2/BI15))</f>
        <v>2862.8969612868736</v>
      </c>
      <c r="BK15" s="2" t="str">
        <f>IF(AC15="","",AC15*(Inflation!$B$2/BI15))</f>
        <v/>
      </c>
      <c r="BL15" s="2" t="str">
        <f>IF(AD15="","",AD15*(Inflation!$B$2/BI15))</f>
        <v/>
      </c>
      <c r="BM15" s="2" t="str">
        <f>IF(AI15="","",VLOOKUP(AI15,Inflation!$A$2:'Inflation'!$B$25,2))</f>
        <v/>
      </c>
      <c r="BN15" s="2" t="str">
        <f>IF(AF15="","",AF15*(Inflation!$B$2/BM15))</f>
        <v/>
      </c>
      <c r="BO15" s="2" t="str">
        <f>IF(AG15="","",AG15*(Inflation!$B$2/BM15))</f>
        <v/>
      </c>
      <c r="BP15" s="2" t="str">
        <f>IF(AH15="","",AH15*(Inflation!$B$2/BM15))</f>
        <v/>
      </c>
      <c r="BQ15" s="2" t="str">
        <f>IF(AM15="","",VLOOKUP(AM15,Inflation!$A$2:'Inflation'!$B$25,2))</f>
        <v/>
      </c>
      <c r="BR15" s="2" t="str">
        <f>IF(AJ15="","",AJ15*(Inflation!$B$2/BQ15))</f>
        <v/>
      </c>
      <c r="BS15" s="2" t="str">
        <f>IF(AK15="","",AK15*(Inflation!$B$2/BQ15))</f>
        <v/>
      </c>
      <c r="BT15" s="2" t="str">
        <f>IF(AL15="","",AL15*(Inflation!$B$2/BQ15))</f>
        <v/>
      </c>
    </row>
    <row r="16" spans="1:72" x14ac:dyDescent="0.2">
      <c r="A16" s="66" t="s">
        <v>205</v>
      </c>
      <c r="B16" s="66" t="s">
        <v>37</v>
      </c>
      <c r="C16" s="66" t="s">
        <v>22</v>
      </c>
      <c r="D16" s="66" t="s">
        <v>206</v>
      </c>
      <c r="E16" s="66" t="s">
        <v>306</v>
      </c>
      <c r="F16" s="69" t="s">
        <v>324</v>
      </c>
      <c r="G16" s="2" t="s">
        <v>401</v>
      </c>
      <c r="H16" s="66" t="s">
        <v>373</v>
      </c>
      <c r="I16" s="66" t="s">
        <v>373</v>
      </c>
      <c r="J16" s="66" t="s">
        <v>373</v>
      </c>
      <c r="K16" s="66"/>
      <c r="L16" s="66" t="s">
        <v>373</v>
      </c>
      <c r="M16" s="66" t="s">
        <v>373</v>
      </c>
      <c r="N16" s="66" t="s">
        <v>373</v>
      </c>
      <c r="O16" s="66"/>
      <c r="P16" s="66" t="s">
        <v>373</v>
      </c>
      <c r="Q16" s="66" t="s">
        <v>373</v>
      </c>
      <c r="R16" s="66" t="s">
        <v>373</v>
      </c>
      <c r="S16" s="66"/>
      <c r="T16" s="66" t="s">
        <v>373</v>
      </c>
      <c r="U16" s="66" t="s">
        <v>373</v>
      </c>
      <c r="V16" s="66" t="s">
        <v>373</v>
      </c>
      <c r="W16" s="66"/>
      <c r="X16" s="71">
        <v>-92.4</v>
      </c>
      <c r="Y16" s="66" t="s">
        <v>373</v>
      </c>
      <c r="Z16" s="66" t="s">
        <v>373</v>
      </c>
      <c r="AA16" s="73">
        <v>2021</v>
      </c>
      <c r="AB16" s="71">
        <v>-99.7</v>
      </c>
      <c r="AC16" s="66" t="s">
        <v>373</v>
      </c>
      <c r="AD16" s="66" t="s">
        <v>373</v>
      </c>
      <c r="AE16" s="73">
        <v>2021</v>
      </c>
      <c r="AF16" s="66" t="s">
        <v>373</v>
      </c>
      <c r="AG16" s="66" t="s">
        <v>373</v>
      </c>
      <c r="AH16" s="66" t="s">
        <v>373</v>
      </c>
      <c r="AI16" s="66"/>
      <c r="AJ16" s="66" t="s">
        <v>373</v>
      </c>
      <c r="AK16" s="66" t="s">
        <v>373</v>
      </c>
      <c r="AL16" s="66" t="s">
        <v>373</v>
      </c>
      <c r="AM16" s="66"/>
      <c r="AO16" s="2" t="str">
        <f>IF(K16="","",VLOOKUP(K16,Inflation!$A$2:'Inflation'!$B$25,2))</f>
        <v/>
      </c>
      <c r="AP16" s="2" t="str">
        <f>IF(H16="","",H16*(Inflation!$B$2/AO16))</f>
        <v/>
      </c>
      <c r="AQ16" s="2" t="str">
        <f>IF(I16="","",I16*(Inflation!$B$2/AO16))</f>
        <v/>
      </c>
      <c r="AR16" s="2" t="str">
        <f>IF(J16="","",J16*(Inflation!$B$2/AO16))</f>
        <v/>
      </c>
      <c r="AS16" s="2" t="str">
        <f>IF(O16="","",VLOOKUP(O16,Inflation!$A$2:'Inflation'!$B$25,2))</f>
        <v/>
      </c>
      <c r="AT16" s="2" t="str">
        <f>IF(L16="","",L16*(Inflation!$B$2/AS16))</f>
        <v/>
      </c>
      <c r="AU16" s="2" t="str">
        <f>IF(M16="","",M16*(Inflation!$B$2/AS16))</f>
        <v/>
      </c>
      <c r="AV16" s="2" t="str">
        <f>IF(N16="","",N16*(Inflation!$B$2/AS16))</f>
        <v/>
      </c>
      <c r="AW16" s="2" t="str">
        <f>IF(S16="","",VLOOKUP(S16,Inflation!$A$2:'Inflation'!$B$25,2))</f>
        <v/>
      </c>
      <c r="AX16" s="2" t="str">
        <f>IF(P16="","",P16*(Inflation!$B$2/AW16))</f>
        <v/>
      </c>
      <c r="AY16" s="2" t="str">
        <f>IF(Q16="","",Q16*(Inflation!$B$2/AW16))</f>
        <v/>
      </c>
      <c r="AZ16" s="2" t="str">
        <f>IF(R16="","",R16*(Inflation!$B$2/AW16))</f>
        <v/>
      </c>
      <c r="BA16" s="2" t="str">
        <f>IF(W16="","",VLOOKUP(W16,Inflation!$A$2:'Inflation'!$B$25,2))</f>
        <v/>
      </c>
      <c r="BB16" s="2" t="str">
        <f>IF(T16="","",T16*(Inflation!$B$2/BA16))</f>
        <v/>
      </c>
      <c r="BC16" s="2" t="str">
        <f>IF(U16="","",U16*(Inflation!$B$2/BA16))</f>
        <v/>
      </c>
      <c r="BD16" s="2" t="str">
        <f>IF(V16="","",V16*(Inflation!$B$2/BA16))</f>
        <v/>
      </c>
      <c r="BE16" s="2">
        <f>IF(AA16="","",VLOOKUP(AA16,Inflation!$A$2:'Inflation'!$B$25,2))</f>
        <v>118.895</v>
      </c>
      <c r="BF16" s="2">
        <f>IF(X16="","",X16*(Inflation!$B$2/BE16))</f>
        <v>-62.003862231380644</v>
      </c>
      <c r="BG16" s="2" t="str">
        <f>IF(Y16="","",Y16*(Inflation!$B$2/BE16))</f>
        <v/>
      </c>
      <c r="BH16" s="2" t="str">
        <f>IF(Z16="","",Z16*(Inflation!$B$2/BE16))</f>
        <v/>
      </c>
      <c r="BI16" s="2">
        <f>IF(AE16="","",VLOOKUP(AE16,Inflation!$A$2:'Inflation'!$B$25,2))</f>
        <v>118.895</v>
      </c>
      <c r="BJ16" s="2">
        <f>IF(AB16="","",AB16*(Inflation!$B$2/BI16))</f>
        <v>-66.902435762647727</v>
      </c>
      <c r="BK16" s="2" t="str">
        <f>IF(AC16="","",AC16*(Inflation!$B$2/BI16))</f>
        <v/>
      </c>
      <c r="BL16" s="2" t="str">
        <f>IF(AD16="","",AD16*(Inflation!$B$2/BI16))</f>
        <v/>
      </c>
      <c r="BM16" s="2" t="str">
        <f>IF(AI16="","",VLOOKUP(AI16,Inflation!$A$2:'Inflation'!$B$25,2))</f>
        <v/>
      </c>
      <c r="BN16" s="2" t="str">
        <f>IF(AF16="","",AF16*(Inflation!$B$2/BM16))</f>
        <v/>
      </c>
      <c r="BO16" s="2" t="str">
        <f>IF(AG16="","",AG16*(Inflation!$B$2/BM16))</f>
        <v/>
      </c>
      <c r="BP16" s="2" t="str">
        <f>IF(AH16="","",AH16*(Inflation!$B$2/BM16))</f>
        <v/>
      </c>
      <c r="BQ16" s="2" t="str">
        <f>IF(AM16="","",VLOOKUP(AM16,Inflation!$A$2:'Inflation'!$B$25,2))</f>
        <v/>
      </c>
      <c r="BR16" s="2" t="str">
        <f>IF(AJ16="","",AJ16*(Inflation!$B$2/BQ16))</f>
        <v/>
      </c>
      <c r="BS16" s="2" t="str">
        <f>IF(AK16="","",AK16*(Inflation!$B$2/BQ16))</f>
        <v/>
      </c>
      <c r="BT16" s="2" t="str">
        <f>IF(AL16="","",AL16*(Inflation!$B$2/BQ16))</f>
        <v/>
      </c>
    </row>
    <row r="17" spans="1:72" x14ac:dyDescent="0.2">
      <c r="A17" s="66" t="s">
        <v>207</v>
      </c>
      <c r="B17" s="66" t="s">
        <v>37</v>
      </c>
      <c r="C17" s="66" t="s">
        <v>22</v>
      </c>
      <c r="D17" s="66" t="s">
        <v>208</v>
      </c>
      <c r="E17" s="66" t="s">
        <v>306</v>
      </c>
      <c r="F17" s="69" t="s">
        <v>325</v>
      </c>
      <c r="G17" s="2" t="s">
        <v>402</v>
      </c>
      <c r="H17" s="66" t="s">
        <v>373</v>
      </c>
      <c r="I17" s="66" t="s">
        <v>373</v>
      </c>
      <c r="J17" s="66" t="s">
        <v>373</v>
      </c>
      <c r="K17" s="66"/>
      <c r="L17" s="66" t="s">
        <v>373</v>
      </c>
      <c r="M17" s="66" t="s">
        <v>373</v>
      </c>
      <c r="N17" s="66" t="s">
        <v>373</v>
      </c>
      <c r="O17" s="66"/>
      <c r="P17" s="66" t="s">
        <v>373</v>
      </c>
      <c r="Q17" s="66" t="s">
        <v>373</v>
      </c>
      <c r="R17" s="66" t="s">
        <v>373</v>
      </c>
      <c r="S17" s="66"/>
      <c r="T17" s="66" t="s">
        <v>373</v>
      </c>
      <c r="U17" s="66" t="s">
        <v>373</v>
      </c>
      <c r="V17" s="66" t="s">
        <v>373</v>
      </c>
      <c r="W17" s="66"/>
      <c r="X17" s="71">
        <v>230</v>
      </c>
      <c r="Y17" s="66" t="s">
        <v>373</v>
      </c>
      <c r="Z17" s="66" t="s">
        <v>373</v>
      </c>
      <c r="AA17" s="73">
        <v>2021</v>
      </c>
      <c r="AB17" s="71">
        <v>230</v>
      </c>
      <c r="AC17" s="66" t="s">
        <v>373</v>
      </c>
      <c r="AD17" s="66" t="s">
        <v>373</v>
      </c>
      <c r="AE17" s="73">
        <v>2021</v>
      </c>
      <c r="AF17" s="71">
        <v>60</v>
      </c>
      <c r="AG17" s="66" t="s">
        <v>373</v>
      </c>
      <c r="AH17" s="66" t="s">
        <v>373</v>
      </c>
      <c r="AI17" s="73">
        <v>2020</v>
      </c>
      <c r="AJ17" s="71">
        <v>60</v>
      </c>
      <c r="AK17" s="66" t="s">
        <v>373</v>
      </c>
      <c r="AL17" s="66" t="s">
        <v>373</v>
      </c>
      <c r="AM17" s="73">
        <v>2020</v>
      </c>
      <c r="AO17" s="2" t="str">
        <f>IF(K17="","",VLOOKUP(K17,Inflation!$A$2:'Inflation'!$B$25,2))</f>
        <v/>
      </c>
      <c r="AP17" s="2" t="str">
        <f>IF(H17="","",H17*(Inflation!$B$2/AO17))</f>
        <v/>
      </c>
      <c r="AQ17" s="2" t="str">
        <f>IF(I17="","",I17*(Inflation!$B$2/AO17))</f>
        <v/>
      </c>
      <c r="AR17" s="2" t="str">
        <f>IF(J17="","",J17*(Inflation!$B$2/AO17))</f>
        <v/>
      </c>
      <c r="AS17" s="2" t="str">
        <f>IF(O17="","",VLOOKUP(O17,Inflation!$A$2:'Inflation'!$B$25,2))</f>
        <v/>
      </c>
      <c r="AT17" s="2" t="str">
        <f>IF(L17="","",L17*(Inflation!$B$2/AS17))</f>
        <v/>
      </c>
      <c r="AU17" s="2" t="str">
        <f>IF(M17="","",M17*(Inflation!$B$2/AS17))</f>
        <v/>
      </c>
      <c r="AV17" s="2" t="str">
        <f>IF(N17="","",N17*(Inflation!$B$2/AS17))</f>
        <v/>
      </c>
      <c r="AW17" s="2" t="str">
        <f>IF(S17="","",VLOOKUP(S17,Inflation!$A$2:'Inflation'!$B$25,2))</f>
        <v/>
      </c>
      <c r="AX17" s="2" t="str">
        <f>IF(P17="","",P17*(Inflation!$B$2/AW17))</f>
        <v/>
      </c>
      <c r="AY17" s="2" t="str">
        <f>IF(Q17="","",Q17*(Inflation!$B$2/AW17))</f>
        <v/>
      </c>
      <c r="AZ17" s="2" t="str">
        <f>IF(R17="","",R17*(Inflation!$B$2/AW17))</f>
        <v/>
      </c>
      <c r="BA17" s="2" t="str">
        <f>IF(W17="","",VLOOKUP(W17,Inflation!$A$2:'Inflation'!$B$25,2))</f>
        <v/>
      </c>
      <c r="BB17" s="2" t="str">
        <f>IF(T17="","",T17*(Inflation!$B$2/BA17))</f>
        <v/>
      </c>
      <c r="BC17" s="2" t="str">
        <f>IF(U17="","",U17*(Inflation!$B$2/BA17))</f>
        <v/>
      </c>
      <c r="BD17" s="2" t="str">
        <f>IF(V17="","",V17*(Inflation!$B$2/BA17))</f>
        <v/>
      </c>
      <c r="BE17" s="2">
        <f>IF(AA17="","",VLOOKUP(AA17,Inflation!$A$2:'Inflation'!$B$25,2))</f>
        <v>118.895</v>
      </c>
      <c r="BF17" s="2">
        <f>IF(X17="","",X17*(Inflation!$B$2/BE17))</f>
        <v>154.33861810841501</v>
      </c>
      <c r="BG17" s="2" t="str">
        <f>IF(Y17="","",Y17*(Inflation!$B$2/BE17))</f>
        <v/>
      </c>
      <c r="BH17" s="2" t="str">
        <f>IF(Z17="","",Z17*(Inflation!$B$2/BE17))</f>
        <v/>
      </c>
      <c r="BI17" s="2">
        <f>IF(AE17="","",VLOOKUP(AE17,Inflation!$A$2:'Inflation'!$B$25,2))</f>
        <v>118.895</v>
      </c>
      <c r="BJ17" s="2">
        <f>IF(AB17="","",AB17*(Inflation!$B$2/BI17))</f>
        <v>154.33861810841501</v>
      </c>
      <c r="BK17" s="2" t="str">
        <f>IF(AC17="","",AC17*(Inflation!$B$2/BI17))</f>
        <v/>
      </c>
      <c r="BL17" s="2" t="str">
        <f>IF(AD17="","",AD17*(Inflation!$B$2/BI17))</f>
        <v/>
      </c>
      <c r="BM17" s="2">
        <f>IF(AI17="","",VLOOKUP(AI17,Inflation!$A$2:'Inflation'!$B$25,2))</f>
        <v>113.78400000000001</v>
      </c>
      <c r="BN17" s="2">
        <f>IF(AF17="","",AF17*(Inflation!$B$2/BM17))</f>
        <v>42.070765661252892</v>
      </c>
      <c r="BO17" s="2" t="str">
        <f>IF(AG17="","",AG17*(Inflation!$B$2/BM17))</f>
        <v/>
      </c>
      <c r="BP17" s="2" t="str">
        <f>IF(AH17="","",AH17*(Inflation!$B$2/BM17))</f>
        <v/>
      </c>
      <c r="BQ17" s="2">
        <f>IF(AM17="","",VLOOKUP(AM17,Inflation!$A$2:'Inflation'!$B$25,2))</f>
        <v>113.78400000000001</v>
      </c>
      <c r="BR17" s="2">
        <f>IF(AJ17="","",AJ17*(Inflation!$B$2/BQ17))</f>
        <v>42.070765661252892</v>
      </c>
      <c r="BS17" s="2" t="str">
        <f>IF(AK17="","",AK17*(Inflation!$B$2/BQ17))</f>
        <v/>
      </c>
      <c r="BT17" s="2" t="str">
        <f>IF(AL17="","",AL17*(Inflation!$B$2/BQ17))</f>
        <v/>
      </c>
    </row>
    <row r="18" spans="1:72" x14ac:dyDescent="0.2">
      <c r="A18" s="66" t="s">
        <v>209</v>
      </c>
      <c r="B18" s="66" t="s">
        <v>37</v>
      </c>
      <c r="C18" s="66" t="s">
        <v>22</v>
      </c>
      <c r="D18" s="66" t="s">
        <v>210</v>
      </c>
      <c r="E18" s="66" t="s">
        <v>306</v>
      </c>
      <c r="F18" s="69" t="s">
        <v>326</v>
      </c>
      <c r="G18" s="2" t="s">
        <v>403</v>
      </c>
      <c r="H18" s="66" t="s">
        <v>373</v>
      </c>
      <c r="I18" s="66" t="s">
        <v>373</v>
      </c>
      <c r="J18" s="66" t="s">
        <v>373</v>
      </c>
      <c r="K18" s="66"/>
      <c r="L18" s="66" t="s">
        <v>373</v>
      </c>
      <c r="M18" s="66" t="s">
        <v>373</v>
      </c>
      <c r="N18" s="66" t="s">
        <v>373</v>
      </c>
      <c r="O18" s="66"/>
      <c r="P18" s="66" t="s">
        <v>373</v>
      </c>
      <c r="Q18" s="66" t="s">
        <v>373</v>
      </c>
      <c r="R18" s="66" t="s">
        <v>373</v>
      </c>
      <c r="S18" s="66"/>
      <c r="T18" s="66" t="s">
        <v>373</v>
      </c>
      <c r="U18" s="66" t="s">
        <v>373</v>
      </c>
      <c r="V18" s="66" t="s">
        <v>373</v>
      </c>
      <c r="W18" s="66"/>
      <c r="X18" s="71">
        <v>2700</v>
      </c>
      <c r="Y18" s="66" t="s">
        <v>373</v>
      </c>
      <c r="Z18" s="66" t="s">
        <v>373</v>
      </c>
      <c r="AA18" s="73">
        <v>2021</v>
      </c>
      <c r="AB18" s="71">
        <v>2700</v>
      </c>
      <c r="AC18" s="66" t="s">
        <v>373</v>
      </c>
      <c r="AD18" s="66" t="s">
        <v>373</v>
      </c>
      <c r="AE18" s="73">
        <v>2021</v>
      </c>
      <c r="AF18" s="66" t="s">
        <v>373</v>
      </c>
      <c r="AG18" s="66" t="s">
        <v>373</v>
      </c>
      <c r="AH18" s="66" t="s">
        <v>373</v>
      </c>
      <c r="AI18" s="66"/>
      <c r="AJ18" s="66" t="s">
        <v>373</v>
      </c>
      <c r="AK18" s="66" t="s">
        <v>373</v>
      </c>
      <c r="AL18" s="66" t="s">
        <v>373</v>
      </c>
      <c r="AM18" s="66"/>
      <c r="AO18" s="2" t="str">
        <f>IF(K18="","",VLOOKUP(K18,Inflation!$A$2:'Inflation'!$B$25,2))</f>
        <v/>
      </c>
      <c r="AP18" s="2" t="str">
        <f>IF(H18="","",H18*(Inflation!$B$2/AO18))</f>
        <v/>
      </c>
      <c r="AQ18" s="2" t="str">
        <f>IF(I18="","",I18*(Inflation!$B$2/AO18))</f>
        <v/>
      </c>
      <c r="AR18" s="2" t="str">
        <f>IF(J18="","",J18*(Inflation!$B$2/AO18))</f>
        <v/>
      </c>
      <c r="AS18" s="2" t="str">
        <f>IF(O18="","",VLOOKUP(O18,Inflation!$A$2:'Inflation'!$B$25,2))</f>
        <v/>
      </c>
      <c r="AT18" s="2" t="str">
        <f>IF(L18="","",L18*(Inflation!$B$2/AS18))</f>
        <v/>
      </c>
      <c r="AU18" s="2" t="str">
        <f>IF(M18="","",M18*(Inflation!$B$2/AS18))</f>
        <v/>
      </c>
      <c r="AV18" s="2" t="str">
        <f>IF(N18="","",N18*(Inflation!$B$2/AS18))</f>
        <v/>
      </c>
      <c r="AW18" s="2" t="str">
        <f>IF(S18="","",VLOOKUP(S18,Inflation!$A$2:'Inflation'!$B$25,2))</f>
        <v/>
      </c>
      <c r="AX18" s="2" t="str">
        <f>IF(P18="","",P18*(Inflation!$B$2/AW18))</f>
        <v/>
      </c>
      <c r="AY18" s="2" t="str">
        <f>IF(Q18="","",Q18*(Inflation!$B$2/AW18))</f>
        <v/>
      </c>
      <c r="AZ18" s="2" t="str">
        <f>IF(R18="","",R18*(Inflation!$B$2/AW18))</f>
        <v/>
      </c>
      <c r="BA18" s="2" t="str">
        <f>IF(W18="","",VLOOKUP(W18,Inflation!$A$2:'Inflation'!$B$25,2))</f>
        <v/>
      </c>
      <c r="BB18" s="2" t="str">
        <f>IF(T18="","",T18*(Inflation!$B$2/BA18))</f>
        <v/>
      </c>
      <c r="BC18" s="2" t="str">
        <f>IF(U18="","",U18*(Inflation!$B$2/BA18))</f>
        <v/>
      </c>
      <c r="BD18" s="2" t="str">
        <f>IF(V18="","",V18*(Inflation!$B$2/BA18))</f>
        <v/>
      </c>
      <c r="BE18" s="2">
        <f>IF(AA18="","",VLOOKUP(AA18,Inflation!$A$2:'Inflation'!$B$25,2))</f>
        <v>118.895</v>
      </c>
      <c r="BF18" s="2">
        <f>IF(X18="","",X18*(Inflation!$B$2/BE18))</f>
        <v>1811.8011690987848</v>
      </c>
      <c r="BG18" s="2" t="str">
        <f>IF(Y18="","",Y18*(Inflation!$B$2/BE18))</f>
        <v/>
      </c>
      <c r="BH18" s="2" t="str">
        <f>IF(Z18="","",Z18*(Inflation!$B$2/BE18))</f>
        <v/>
      </c>
      <c r="BI18" s="2">
        <f>IF(AE18="","",VLOOKUP(AE18,Inflation!$A$2:'Inflation'!$B$25,2))</f>
        <v>118.895</v>
      </c>
      <c r="BJ18" s="2">
        <f>IF(AB18="","",AB18*(Inflation!$B$2/BI18))</f>
        <v>1811.8011690987848</v>
      </c>
      <c r="BK18" s="2" t="str">
        <f>IF(AC18="","",AC18*(Inflation!$B$2/BI18))</f>
        <v/>
      </c>
      <c r="BL18" s="2" t="str">
        <f>IF(AD18="","",AD18*(Inflation!$B$2/BI18))</f>
        <v/>
      </c>
      <c r="BM18" s="2" t="str">
        <f>IF(AI18="","",VLOOKUP(AI18,Inflation!$A$2:'Inflation'!$B$25,2))</f>
        <v/>
      </c>
      <c r="BN18" s="2" t="str">
        <f>IF(AF18="","",AF18*(Inflation!$B$2/BM18))</f>
        <v/>
      </c>
      <c r="BO18" s="2" t="str">
        <f>IF(AG18="","",AG18*(Inflation!$B$2/BM18))</f>
        <v/>
      </c>
      <c r="BP18" s="2" t="str">
        <f>IF(AH18="","",AH18*(Inflation!$B$2/BM18))</f>
        <v/>
      </c>
      <c r="BQ18" s="2" t="str">
        <f>IF(AM18="","",VLOOKUP(AM18,Inflation!$A$2:'Inflation'!$B$25,2))</f>
        <v/>
      </c>
      <c r="BR18" s="2" t="str">
        <f>IF(AJ18="","",AJ18*(Inflation!$B$2/BQ18))</f>
        <v/>
      </c>
      <c r="BS18" s="2" t="str">
        <f>IF(AK18="","",AK18*(Inflation!$B$2/BQ18))</f>
        <v/>
      </c>
      <c r="BT18" s="2" t="str">
        <f>IF(AL18="","",AL18*(Inflation!$B$2/BQ18))</f>
        <v/>
      </c>
    </row>
    <row r="19" spans="1:72" x14ac:dyDescent="0.2">
      <c r="A19" s="66" t="s">
        <v>211</v>
      </c>
      <c r="B19" s="66" t="s">
        <v>37</v>
      </c>
      <c r="C19" s="66" t="s">
        <v>22</v>
      </c>
      <c r="D19" s="66" t="s">
        <v>212</v>
      </c>
      <c r="E19" s="66" t="s">
        <v>306</v>
      </c>
      <c r="F19" s="69" t="s">
        <v>327</v>
      </c>
      <c r="G19" s="2" t="s">
        <v>404</v>
      </c>
      <c r="H19" s="66" t="s">
        <v>373</v>
      </c>
      <c r="I19" s="66" t="s">
        <v>373</v>
      </c>
      <c r="J19" s="66" t="s">
        <v>373</v>
      </c>
      <c r="K19" s="66"/>
      <c r="L19" s="66" t="s">
        <v>373</v>
      </c>
      <c r="M19" s="66" t="s">
        <v>373</v>
      </c>
      <c r="N19" s="66" t="s">
        <v>373</v>
      </c>
      <c r="O19" s="66"/>
      <c r="P19" s="66" t="s">
        <v>373</v>
      </c>
      <c r="Q19" s="66" t="s">
        <v>373</v>
      </c>
      <c r="R19" s="66" t="s">
        <v>373</v>
      </c>
      <c r="S19" s="66"/>
      <c r="T19" s="66" t="s">
        <v>373</v>
      </c>
      <c r="U19" s="66" t="s">
        <v>373</v>
      </c>
      <c r="V19" s="66" t="s">
        <v>373</v>
      </c>
      <c r="W19" s="66"/>
      <c r="X19" s="71">
        <v>1323</v>
      </c>
      <c r="Y19" s="66" t="s">
        <v>373</v>
      </c>
      <c r="Z19" s="66" t="s">
        <v>373</v>
      </c>
      <c r="AA19" s="73">
        <v>2021</v>
      </c>
      <c r="AB19" s="71">
        <v>1321</v>
      </c>
      <c r="AC19" s="66" t="s">
        <v>373</v>
      </c>
      <c r="AD19" s="66" t="s">
        <v>373</v>
      </c>
      <c r="AE19" s="73">
        <v>2021</v>
      </c>
      <c r="AF19" s="66" t="s">
        <v>373</v>
      </c>
      <c r="AG19" s="66" t="s">
        <v>373</v>
      </c>
      <c r="AH19" s="66" t="s">
        <v>373</v>
      </c>
      <c r="AI19" s="66"/>
      <c r="AJ19" s="66" t="s">
        <v>373</v>
      </c>
      <c r="AK19" s="66" t="s">
        <v>373</v>
      </c>
      <c r="AL19" s="66" t="s">
        <v>373</v>
      </c>
      <c r="AM19" s="66"/>
      <c r="AO19" s="2" t="str">
        <f>IF(K19="","",VLOOKUP(K19,Inflation!$A$2:'Inflation'!$B$25,2))</f>
        <v/>
      </c>
      <c r="AP19" s="2" t="str">
        <f>IF(H19="","",H19*(Inflation!$B$2/AO19))</f>
        <v/>
      </c>
      <c r="AQ19" s="2" t="str">
        <f>IF(I19="","",I19*(Inflation!$B$2/AO19))</f>
        <v/>
      </c>
      <c r="AR19" s="2" t="str">
        <f>IF(J19="","",J19*(Inflation!$B$2/AO19))</f>
        <v/>
      </c>
      <c r="AS19" s="2" t="str">
        <f>IF(O19="","",VLOOKUP(O19,Inflation!$A$2:'Inflation'!$B$25,2))</f>
        <v/>
      </c>
      <c r="AT19" s="2" t="str">
        <f>IF(L19="","",L19*(Inflation!$B$2/AS19))</f>
        <v/>
      </c>
      <c r="AU19" s="2" t="str">
        <f>IF(M19="","",M19*(Inflation!$B$2/AS19))</f>
        <v/>
      </c>
      <c r="AV19" s="2" t="str">
        <f>IF(N19="","",N19*(Inflation!$B$2/AS19))</f>
        <v/>
      </c>
      <c r="AW19" s="2" t="str">
        <f>IF(S19="","",VLOOKUP(S19,Inflation!$A$2:'Inflation'!$B$25,2))</f>
        <v/>
      </c>
      <c r="AX19" s="2" t="str">
        <f>IF(P19="","",P19*(Inflation!$B$2/AW19))</f>
        <v/>
      </c>
      <c r="AY19" s="2" t="str">
        <f>IF(Q19="","",Q19*(Inflation!$B$2/AW19))</f>
        <v/>
      </c>
      <c r="AZ19" s="2" t="str">
        <f>IF(R19="","",R19*(Inflation!$B$2/AW19))</f>
        <v/>
      </c>
      <c r="BA19" s="2" t="str">
        <f>IF(W19="","",VLOOKUP(W19,Inflation!$A$2:'Inflation'!$B$25,2))</f>
        <v/>
      </c>
      <c r="BB19" s="2" t="str">
        <f>IF(T19="","",T19*(Inflation!$B$2/BA19))</f>
        <v/>
      </c>
      <c r="BC19" s="2" t="str">
        <f>IF(U19="","",U19*(Inflation!$B$2/BA19))</f>
        <v/>
      </c>
      <c r="BD19" s="2" t="str">
        <f>IF(V19="","",V19*(Inflation!$B$2/BA19))</f>
        <v/>
      </c>
      <c r="BE19" s="2">
        <f>IF(AA19="","",VLOOKUP(AA19,Inflation!$A$2:'Inflation'!$B$25,2))</f>
        <v>118.895</v>
      </c>
      <c r="BF19" s="2">
        <f>IF(X19="","",X19*(Inflation!$B$2/BE19))</f>
        <v>887.78257285840459</v>
      </c>
      <c r="BG19" s="2" t="str">
        <f>IF(Y19="","",Y19*(Inflation!$B$2/BE19))</f>
        <v/>
      </c>
      <c r="BH19" s="2" t="str">
        <f>IF(Z19="","",Z19*(Inflation!$B$2/BE19))</f>
        <v/>
      </c>
      <c r="BI19" s="2">
        <f>IF(AE19="","",VLOOKUP(AE19,Inflation!$A$2:'Inflation'!$B$25,2))</f>
        <v>118.895</v>
      </c>
      <c r="BJ19" s="2">
        <f>IF(AB19="","",AB19*(Inflation!$B$2/BI19))</f>
        <v>886.4404979183314</v>
      </c>
      <c r="BK19" s="2" t="str">
        <f>IF(AC19="","",AC19*(Inflation!$B$2/BI19))</f>
        <v/>
      </c>
      <c r="BL19" s="2" t="str">
        <f>IF(AD19="","",AD19*(Inflation!$B$2/BI19))</f>
        <v/>
      </c>
      <c r="BM19" s="2" t="str">
        <f>IF(AI19="","",VLOOKUP(AI19,Inflation!$A$2:'Inflation'!$B$25,2))</f>
        <v/>
      </c>
      <c r="BN19" s="2" t="str">
        <f>IF(AF19="","",AF19*(Inflation!$B$2/BM19))</f>
        <v/>
      </c>
      <c r="BO19" s="2" t="str">
        <f>IF(AG19="","",AG19*(Inflation!$B$2/BM19))</f>
        <v/>
      </c>
      <c r="BP19" s="2" t="str">
        <f>IF(AH19="","",AH19*(Inflation!$B$2/BM19))</f>
        <v/>
      </c>
      <c r="BQ19" s="2" t="str">
        <f>IF(AM19="","",VLOOKUP(AM19,Inflation!$A$2:'Inflation'!$B$25,2))</f>
        <v/>
      </c>
      <c r="BR19" s="2" t="str">
        <f>IF(AJ19="","",AJ19*(Inflation!$B$2/BQ19))</f>
        <v/>
      </c>
      <c r="BS19" s="2" t="str">
        <f>IF(AK19="","",AK19*(Inflation!$B$2/BQ19))</f>
        <v/>
      </c>
      <c r="BT19" s="2" t="str">
        <f>IF(AL19="","",AL19*(Inflation!$B$2/BQ19))</f>
        <v/>
      </c>
    </row>
    <row r="20" spans="1:72" x14ac:dyDescent="0.2">
      <c r="A20" s="66" t="s">
        <v>213</v>
      </c>
      <c r="B20" s="66" t="s">
        <v>37</v>
      </c>
      <c r="C20" s="66" t="s">
        <v>22</v>
      </c>
      <c r="D20" s="66" t="s">
        <v>214</v>
      </c>
      <c r="E20" s="66" t="s">
        <v>306</v>
      </c>
      <c r="F20" s="69" t="s">
        <v>328</v>
      </c>
      <c r="G20" s="2" t="s">
        <v>405</v>
      </c>
      <c r="H20" s="66" t="s">
        <v>373</v>
      </c>
      <c r="I20" s="66" t="s">
        <v>373</v>
      </c>
      <c r="J20" s="66" t="s">
        <v>373</v>
      </c>
      <c r="K20" s="66"/>
      <c r="L20" s="66" t="s">
        <v>373</v>
      </c>
      <c r="M20" s="66" t="s">
        <v>373</v>
      </c>
      <c r="N20" s="66" t="s">
        <v>373</v>
      </c>
      <c r="O20" s="66"/>
      <c r="P20" s="66" t="s">
        <v>373</v>
      </c>
      <c r="Q20" s="66" t="s">
        <v>373</v>
      </c>
      <c r="R20" s="66" t="s">
        <v>373</v>
      </c>
      <c r="S20" s="66"/>
      <c r="T20" s="66" t="s">
        <v>373</v>
      </c>
      <c r="U20" s="66" t="s">
        <v>373</v>
      </c>
      <c r="V20" s="66" t="s">
        <v>373</v>
      </c>
      <c r="W20" s="66"/>
      <c r="X20" s="71">
        <v>245.25</v>
      </c>
      <c r="Y20" s="66" t="s">
        <v>373</v>
      </c>
      <c r="Z20" s="66" t="s">
        <v>373</v>
      </c>
      <c r="AA20" s="73">
        <v>2021</v>
      </c>
      <c r="AB20" s="71">
        <v>277.3</v>
      </c>
      <c r="AC20" s="66" t="s">
        <v>373</v>
      </c>
      <c r="AD20" s="66" t="s">
        <v>373</v>
      </c>
      <c r="AE20" s="73">
        <v>2021</v>
      </c>
      <c r="AF20" s="66" t="s">
        <v>373</v>
      </c>
      <c r="AG20" s="66" t="s">
        <v>373</v>
      </c>
      <c r="AH20" s="66" t="s">
        <v>373</v>
      </c>
      <c r="AI20" s="66"/>
      <c r="AJ20" s="66" t="s">
        <v>373</v>
      </c>
      <c r="AK20" s="66" t="s">
        <v>373</v>
      </c>
      <c r="AL20" s="66" t="s">
        <v>373</v>
      </c>
      <c r="AM20" s="66"/>
      <c r="AO20" s="2" t="str">
        <f>IF(K20="","",VLOOKUP(K20,Inflation!$A$2:'Inflation'!$B$25,2))</f>
        <v/>
      </c>
      <c r="AP20" s="2" t="str">
        <f>IF(H20="","",H20*(Inflation!$B$2/AO20))</f>
        <v/>
      </c>
      <c r="AQ20" s="2" t="str">
        <f>IF(I20="","",I20*(Inflation!$B$2/AO20))</f>
        <v/>
      </c>
      <c r="AR20" s="2" t="str">
        <f>IF(J20="","",J20*(Inflation!$B$2/AO20))</f>
        <v/>
      </c>
      <c r="AS20" s="2" t="str">
        <f>IF(O20="","",VLOOKUP(O20,Inflation!$A$2:'Inflation'!$B$25,2))</f>
        <v/>
      </c>
      <c r="AT20" s="2" t="str">
        <f>IF(L20="","",L20*(Inflation!$B$2/AS20))</f>
        <v/>
      </c>
      <c r="AU20" s="2" t="str">
        <f>IF(M20="","",M20*(Inflation!$B$2/AS20))</f>
        <v/>
      </c>
      <c r="AV20" s="2" t="str">
        <f>IF(N20="","",N20*(Inflation!$B$2/AS20))</f>
        <v/>
      </c>
      <c r="AW20" s="2" t="str">
        <f>IF(S20="","",VLOOKUP(S20,Inflation!$A$2:'Inflation'!$B$25,2))</f>
        <v/>
      </c>
      <c r="AX20" s="2" t="str">
        <f>IF(P20="","",P20*(Inflation!$B$2/AW20))</f>
        <v/>
      </c>
      <c r="AY20" s="2" t="str">
        <f>IF(Q20="","",Q20*(Inflation!$B$2/AW20))</f>
        <v/>
      </c>
      <c r="AZ20" s="2" t="str">
        <f>IF(R20="","",R20*(Inflation!$B$2/AW20))</f>
        <v/>
      </c>
      <c r="BA20" s="2" t="str">
        <f>IF(W20="","",VLOOKUP(W20,Inflation!$A$2:'Inflation'!$B$25,2))</f>
        <v/>
      </c>
      <c r="BB20" s="2" t="str">
        <f>IF(T20="","",T20*(Inflation!$B$2/BA20))</f>
        <v/>
      </c>
      <c r="BC20" s="2" t="str">
        <f>IF(U20="","",U20*(Inflation!$B$2/BA20))</f>
        <v/>
      </c>
      <c r="BD20" s="2" t="str">
        <f>IF(V20="","",V20*(Inflation!$B$2/BA20))</f>
        <v/>
      </c>
      <c r="BE20" s="2">
        <f>IF(AA20="","",VLOOKUP(AA20,Inflation!$A$2:'Inflation'!$B$25,2))</f>
        <v>118.895</v>
      </c>
      <c r="BF20" s="2">
        <f>IF(X20="","",X20*(Inflation!$B$2/BE20))</f>
        <v>164.57193952647296</v>
      </c>
      <c r="BG20" s="2" t="str">
        <f>IF(Y20="","",Y20*(Inflation!$B$2/BE20))</f>
        <v/>
      </c>
      <c r="BH20" s="2" t="str">
        <f>IF(Z20="","",Z20*(Inflation!$B$2/BE20))</f>
        <v/>
      </c>
      <c r="BI20" s="2">
        <f>IF(AE20="","",VLOOKUP(AE20,Inflation!$A$2:'Inflation'!$B$25,2))</f>
        <v>118.895</v>
      </c>
      <c r="BJ20" s="2">
        <f>IF(AB20="","",AB20*(Inflation!$B$2/BI20))</f>
        <v>186.07869044114557</v>
      </c>
      <c r="BK20" s="2" t="str">
        <f>IF(AC20="","",AC20*(Inflation!$B$2/BI20))</f>
        <v/>
      </c>
      <c r="BL20" s="2" t="str">
        <f>IF(AD20="","",AD20*(Inflation!$B$2/BI20))</f>
        <v/>
      </c>
      <c r="BM20" s="2" t="str">
        <f>IF(AI20="","",VLOOKUP(AI20,Inflation!$A$2:'Inflation'!$B$25,2))</f>
        <v/>
      </c>
      <c r="BN20" s="2" t="str">
        <f>IF(AF20="","",AF20*(Inflation!$B$2/BM20))</f>
        <v/>
      </c>
      <c r="BO20" s="2" t="str">
        <f>IF(AG20="","",AG20*(Inflation!$B$2/BM20))</f>
        <v/>
      </c>
      <c r="BP20" s="2" t="str">
        <f>IF(AH20="","",AH20*(Inflation!$B$2/BM20))</f>
        <v/>
      </c>
      <c r="BQ20" s="2" t="str">
        <f>IF(AM20="","",VLOOKUP(AM20,Inflation!$A$2:'Inflation'!$B$25,2))</f>
        <v/>
      </c>
      <c r="BR20" s="2" t="str">
        <f>IF(AJ20="","",AJ20*(Inflation!$B$2/BQ20))</f>
        <v/>
      </c>
      <c r="BS20" s="2" t="str">
        <f>IF(AK20="","",AK20*(Inflation!$B$2/BQ20))</f>
        <v/>
      </c>
      <c r="BT20" s="2" t="str">
        <f>IF(AL20="","",AL20*(Inflation!$B$2/BQ20))</f>
        <v/>
      </c>
    </row>
    <row r="21" spans="1:72" x14ac:dyDescent="0.2">
      <c r="A21" s="66" t="s">
        <v>215</v>
      </c>
      <c r="B21" s="66" t="s">
        <v>37</v>
      </c>
      <c r="C21" s="66" t="s">
        <v>22</v>
      </c>
      <c r="D21" s="66" t="s">
        <v>216</v>
      </c>
      <c r="E21" s="66" t="s">
        <v>307</v>
      </c>
      <c r="F21" s="69" t="s">
        <v>329</v>
      </c>
      <c r="G21" s="2" t="s">
        <v>406</v>
      </c>
      <c r="H21" s="66" t="s">
        <v>373</v>
      </c>
      <c r="I21" s="66" t="s">
        <v>373</v>
      </c>
      <c r="J21" s="66" t="s">
        <v>373</v>
      </c>
      <c r="K21" s="66"/>
      <c r="L21" s="66" t="s">
        <v>373</v>
      </c>
      <c r="M21" s="66" t="s">
        <v>373</v>
      </c>
      <c r="N21" s="66" t="s">
        <v>373</v>
      </c>
      <c r="O21" s="66"/>
      <c r="P21" s="71">
        <v>-119</v>
      </c>
      <c r="Q21" s="66" t="s">
        <v>373</v>
      </c>
      <c r="R21" s="66" t="s">
        <v>373</v>
      </c>
      <c r="S21" s="73">
        <v>2021</v>
      </c>
      <c r="T21" s="71">
        <v>-120.3</v>
      </c>
      <c r="U21" s="66" t="s">
        <v>373</v>
      </c>
      <c r="V21" s="66" t="s">
        <v>373</v>
      </c>
      <c r="W21" s="73">
        <v>2021</v>
      </c>
      <c r="X21" s="71">
        <v>631.9</v>
      </c>
      <c r="Y21" s="66" t="s">
        <v>373</v>
      </c>
      <c r="Z21" s="66" t="s">
        <v>373</v>
      </c>
      <c r="AA21" s="73">
        <v>2021</v>
      </c>
      <c r="AB21" s="71">
        <v>645.29999999999995</v>
      </c>
      <c r="AC21" s="66" t="s">
        <v>373</v>
      </c>
      <c r="AD21" s="66" t="s">
        <v>373</v>
      </c>
      <c r="AE21" s="73">
        <v>2021</v>
      </c>
      <c r="AF21" s="66" t="s">
        <v>373</v>
      </c>
      <c r="AG21" s="66" t="s">
        <v>373</v>
      </c>
      <c r="AH21" s="66" t="s">
        <v>373</v>
      </c>
      <c r="AI21" s="66"/>
      <c r="AJ21" s="66" t="s">
        <v>373</v>
      </c>
      <c r="AK21" s="66" t="s">
        <v>373</v>
      </c>
      <c r="AL21" s="66" t="s">
        <v>373</v>
      </c>
      <c r="AM21" s="66"/>
      <c r="AO21" s="2" t="str">
        <f>IF(K21="","",VLOOKUP(K21,Inflation!$A$2:'Inflation'!$B$25,2))</f>
        <v/>
      </c>
      <c r="AP21" s="2" t="str">
        <f>IF(H21="","",H21*(Inflation!$B$2/AO21))</f>
        <v/>
      </c>
      <c r="AQ21" s="2" t="str">
        <f>IF(I21="","",I21*(Inflation!$B$2/AO21))</f>
        <v/>
      </c>
      <c r="AR21" s="2" t="str">
        <f>IF(J21="","",J21*(Inflation!$B$2/AO21))</f>
        <v/>
      </c>
      <c r="AS21" s="2" t="str">
        <f>IF(O21="","",VLOOKUP(O21,Inflation!$A$2:'Inflation'!$B$25,2))</f>
        <v/>
      </c>
      <c r="AT21" s="2" t="str">
        <f>IF(L21="","",L21*(Inflation!$B$2/AS21))</f>
        <v/>
      </c>
      <c r="AU21" s="2" t="str">
        <f>IF(M21="","",M21*(Inflation!$B$2/AS21))</f>
        <v/>
      </c>
      <c r="AV21" s="2" t="str">
        <f>IF(N21="","",N21*(Inflation!$B$2/AS21))</f>
        <v/>
      </c>
      <c r="AW21" s="2">
        <f>IF(S21="","",VLOOKUP(S21,Inflation!$A$2:'Inflation'!$B$25,2))</f>
        <v>118.895</v>
      </c>
      <c r="AX21" s="2">
        <f>IF(P21="","",P21*(Inflation!$B$2/AW21))</f>
        <v>-79.853458934353853</v>
      </c>
      <c r="AY21" s="2" t="str">
        <f>IF(Q21="","",Q21*(Inflation!$B$2/AW21))</f>
        <v/>
      </c>
      <c r="AZ21" s="2" t="str">
        <f>IF(R21="","",R21*(Inflation!$B$2/AW21))</f>
        <v/>
      </c>
      <c r="BA21" s="2">
        <f>IF(W21="","",VLOOKUP(W21,Inflation!$A$2:'Inflation'!$B$25,2))</f>
        <v>118.895</v>
      </c>
      <c r="BB21" s="2">
        <f>IF(T21="","",T21*(Inflation!$B$2/BA21))</f>
        <v>-80.725807645401417</v>
      </c>
      <c r="BC21" s="2" t="str">
        <f>IF(U21="","",U21*(Inflation!$B$2/BA21))</f>
        <v/>
      </c>
      <c r="BD21" s="2" t="str">
        <f>IF(V21="","",V21*(Inflation!$B$2/BA21))</f>
        <v/>
      </c>
      <c r="BE21" s="2">
        <f>IF(AA21="","",VLOOKUP(AA21,Inflation!$A$2:'Inflation'!$B$25,2))</f>
        <v>118.895</v>
      </c>
      <c r="BF21" s="2">
        <f>IF(X21="","",X21*(Inflation!$B$2/BE21))</f>
        <v>424.02857731611931</v>
      </c>
      <c r="BG21" s="2" t="str">
        <f>IF(Y21="","",Y21*(Inflation!$B$2/BE21))</f>
        <v/>
      </c>
      <c r="BH21" s="2" t="str">
        <f>IF(Z21="","",Z21*(Inflation!$B$2/BE21))</f>
        <v/>
      </c>
      <c r="BI21" s="2">
        <f>IF(AE21="","",VLOOKUP(AE21,Inflation!$A$2:'Inflation'!$B$25,2))</f>
        <v>118.895</v>
      </c>
      <c r="BJ21" s="2">
        <f>IF(AB21="","",AB21*(Inflation!$B$2/BI21))</f>
        <v>433.02047941460955</v>
      </c>
      <c r="BK21" s="2" t="str">
        <f>IF(AC21="","",AC21*(Inflation!$B$2/BI21))</f>
        <v/>
      </c>
      <c r="BL21" s="2" t="str">
        <f>IF(AD21="","",AD21*(Inflation!$B$2/BI21))</f>
        <v/>
      </c>
      <c r="BM21" s="2" t="str">
        <f>IF(AI21="","",VLOOKUP(AI21,Inflation!$A$2:'Inflation'!$B$25,2))</f>
        <v/>
      </c>
      <c r="BN21" s="2" t="str">
        <f>IF(AF21="","",AF21*(Inflation!$B$2/BM21))</f>
        <v/>
      </c>
      <c r="BO21" s="2" t="str">
        <f>IF(AG21="","",AG21*(Inflation!$B$2/BM21))</f>
        <v/>
      </c>
      <c r="BP21" s="2" t="str">
        <f>IF(AH21="","",AH21*(Inflation!$B$2/BM21))</f>
        <v/>
      </c>
      <c r="BQ21" s="2" t="str">
        <f>IF(AM21="","",VLOOKUP(AM21,Inflation!$A$2:'Inflation'!$B$25,2))</f>
        <v/>
      </c>
      <c r="BR21" s="2" t="str">
        <f>IF(AJ21="","",AJ21*(Inflation!$B$2/BQ21))</f>
        <v/>
      </c>
      <c r="BS21" s="2" t="str">
        <f>IF(AK21="","",AK21*(Inflation!$B$2/BQ21))</f>
        <v/>
      </c>
      <c r="BT21" s="2" t="str">
        <f>IF(AL21="","",AL21*(Inflation!$B$2/BQ21))</f>
        <v/>
      </c>
    </row>
    <row r="22" spans="1:72" x14ac:dyDescent="0.2">
      <c r="A22" s="66" t="s">
        <v>217</v>
      </c>
      <c r="B22" s="66" t="s">
        <v>37</v>
      </c>
      <c r="C22" s="66" t="s">
        <v>22</v>
      </c>
      <c r="D22" s="66" t="s">
        <v>218</v>
      </c>
      <c r="E22" s="66" t="s">
        <v>306</v>
      </c>
      <c r="F22" s="69" t="s">
        <v>330</v>
      </c>
      <c r="G22" s="2" t="s">
        <v>407</v>
      </c>
      <c r="H22" s="66" t="s">
        <v>373</v>
      </c>
      <c r="I22" s="66" t="s">
        <v>373</v>
      </c>
      <c r="J22" s="66" t="s">
        <v>373</v>
      </c>
      <c r="K22" s="66"/>
      <c r="L22" s="66" t="s">
        <v>373</v>
      </c>
      <c r="M22" s="66" t="s">
        <v>373</v>
      </c>
      <c r="N22" s="66" t="s">
        <v>373</v>
      </c>
      <c r="O22" s="66"/>
      <c r="P22" s="71">
        <v>366.71</v>
      </c>
      <c r="Q22" s="66" t="s">
        <v>373</v>
      </c>
      <c r="R22" s="66" t="s">
        <v>373</v>
      </c>
      <c r="S22" s="73">
        <v>2021</v>
      </c>
      <c r="T22" s="71">
        <v>364.19</v>
      </c>
      <c r="U22" s="66" t="s">
        <v>373</v>
      </c>
      <c r="V22" s="66" t="s">
        <v>373</v>
      </c>
      <c r="W22" s="73">
        <v>2021</v>
      </c>
      <c r="X22" s="66" t="s">
        <v>373</v>
      </c>
      <c r="Y22" s="66" t="s">
        <v>373</v>
      </c>
      <c r="Z22" s="66" t="s">
        <v>373</v>
      </c>
      <c r="AA22" s="66"/>
      <c r="AB22" s="66" t="s">
        <v>373</v>
      </c>
      <c r="AC22" s="66" t="s">
        <v>373</v>
      </c>
      <c r="AD22" s="66" t="s">
        <v>373</v>
      </c>
      <c r="AE22" s="66"/>
      <c r="AF22" s="66" t="s">
        <v>373</v>
      </c>
      <c r="AG22" s="66" t="s">
        <v>373</v>
      </c>
      <c r="AH22" s="66" t="s">
        <v>373</v>
      </c>
      <c r="AI22" s="66"/>
      <c r="AJ22" s="66" t="s">
        <v>373</v>
      </c>
      <c r="AK22" s="66" t="s">
        <v>373</v>
      </c>
      <c r="AL22" s="66" t="s">
        <v>373</v>
      </c>
      <c r="AM22" s="66"/>
      <c r="AO22" s="2" t="str">
        <f>IF(K22="","",VLOOKUP(K22,Inflation!$A$2:'Inflation'!$B$25,2))</f>
        <v/>
      </c>
      <c r="AP22" s="2" t="str">
        <f>IF(H22="","",H22*(Inflation!$B$2/AO22))</f>
        <v/>
      </c>
      <c r="AQ22" s="2" t="str">
        <f>IF(I22="","",I22*(Inflation!$B$2/AO22))</f>
        <v/>
      </c>
      <c r="AR22" s="2" t="str">
        <f>IF(J22="","",J22*(Inflation!$B$2/AO22))</f>
        <v/>
      </c>
      <c r="AS22" s="2" t="str">
        <f>IF(O22="","",VLOOKUP(O22,Inflation!$A$2:'Inflation'!$B$25,2))</f>
        <v/>
      </c>
      <c r="AT22" s="2" t="str">
        <f>IF(L22="","",L22*(Inflation!$B$2/AS22))</f>
        <v/>
      </c>
      <c r="AU22" s="2" t="str">
        <f>IF(M22="","",M22*(Inflation!$B$2/AS22))</f>
        <v/>
      </c>
      <c r="AV22" s="2" t="str">
        <f>IF(N22="","",N22*(Inflation!$B$2/AS22))</f>
        <v/>
      </c>
      <c r="AW22" s="2">
        <f>IF(S22="","",VLOOKUP(S22,Inflation!$A$2:'Inflation'!$B$25,2))</f>
        <v>118.895</v>
      </c>
      <c r="AX22" s="2">
        <f>IF(P22="","",P22*(Inflation!$B$2/AW22))</f>
        <v>246.0761506371168</v>
      </c>
      <c r="AY22" s="2" t="str">
        <f>IF(Q22="","",Q22*(Inflation!$B$2/AW22))</f>
        <v/>
      </c>
      <c r="AZ22" s="2" t="str">
        <f>IF(R22="","",R22*(Inflation!$B$2/AW22))</f>
        <v/>
      </c>
      <c r="BA22" s="2">
        <f>IF(W22="","",VLOOKUP(W22,Inflation!$A$2:'Inflation'!$B$25,2))</f>
        <v>118.895</v>
      </c>
      <c r="BB22" s="2">
        <f>IF(T22="","",T22*(Inflation!$B$2/BA22))</f>
        <v>244.38513621262462</v>
      </c>
      <c r="BC22" s="2" t="str">
        <f>IF(U22="","",U22*(Inflation!$B$2/BA22))</f>
        <v/>
      </c>
      <c r="BD22" s="2" t="str">
        <f>IF(V22="","",V22*(Inflation!$B$2/BA22))</f>
        <v/>
      </c>
      <c r="BE22" s="2" t="str">
        <f>IF(AA22="","",VLOOKUP(AA22,Inflation!$A$2:'Inflation'!$B$25,2))</f>
        <v/>
      </c>
      <c r="BF22" s="2" t="str">
        <f>IF(X22="","",X22*(Inflation!$B$2/BE22))</f>
        <v/>
      </c>
      <c r="BG22" s="2" t="str">
        <f>IF(Y22="","",Y22*(Inflation!$B$2/BE22))</f>
        <v/>
      </c>
      <c r="BH22" s="2" t="str">
        <f>IF(Z22="","",Z22*(Inflation!$B$2/BE22))</f>
        <v/>
      </c>
      <c r="BI22" s="2" t="str">
        <f>IF(AE22="","",VLOOKUP(AE22,Inflation!$A$2:'Inflation'!$B$25,2))</f>
        <v/>
      </c>
      <c r="BJ22" s="2" t="str">
        <f>IF(AB22="","",AB22*(Inflation!$B$2/BI22))</f>
        <v/>
      </c>
      <c r="BK22" s="2" t="str">
        <f>IF(AC22="","",AC22*(Inflation!$B$2/BI22))</f>
        <v/>
      </c>
      <c r="BL22" s="2" t="str">
        <f>IF(AD22="","",AD22*(Inflation!$B$2/BI22))</f>
        <v/>
      </c>
      <c r="BM22" s="2" t="str">
        <f>IF(AI22="","",VLOOKUP(AI22,Inflation!$A$2:'Inflation'!$B$25,2))</f>
        <v/>
      </c>
      <c r="BN22" s="2" t="str">
        <f>IF(AF22="","",AF22*(Inflation!$B$2/BM22))</f>
        <v/>
      </c>
      <c r="BO22" s="2" t="str">
        <f>IF(AG22="","",AG22*(Inflation!$B$2/BM22))</f>
        <v/>
      </c>
      <c r="BP22" s="2" t="str">
        <f>IF(AH22="","",AH22*(Inflation!$B$2/BM22))</f>
        <v/>
      </c>
      <c r="BQ22" s="2" t="str">
        <f>IF(AM22="","",VLOOKUP(AM22,Inflation!$A$2:'Inflation'!$B$25,2))</f>
        <v/>
      </c>
      <c r="BR22" s="2" t="str">
        <f>IF(AJ22="","",AJ22*(Inflation!$B$2/BQ22))</f>
        <v/>
      </c>
      <c r="BS22" s="2" t="str">
        <f>IF(AK22="","",AK22*(Inflation!$B$2/BQ22))</f>
        <v/>
      </c>
      <c r="BT22" s="2" t="str">
        <f>IF(AL22="","",AL22*(Inflation!$B$2/BQ22))</f>
        <v/>
      </c>
    </row>
    <row r="23" spans="1:72" x14ac:dyDescent="0.2">
      <c r="A23" s="66" t="s">
        <v>219</v>
      </c>
      <c r="B23" s="66" t="s">
        <v>37</v>
      </c>
      <c r="C23" s="66" t="s">
        <v>22</v>
      </c>
      <c r="D23" s="66" t="s">
        <v>220</v>
      </c>
      <c r="E23" s="66" t="s">
        <v>378</v>
      </c>
      <c r="F23" s="69" t="s">
        <v>331</v>
      </c>
      <c r="G23" s="2" t="s">
        <v>408</v>
      </c>
      <c r="H23" s="66" t="s">
        <v>373</v>
      </c>
      <c r="I23" s="66" t="s">
        <v>373</v>
      </c>
      <c r="J23" s="66" t="s">
        <v>373</v>
      </c>
      <c r="K23" s="66"/>
      <c r="L23" s="66" t="s">
        <v>373</v>
      </c>
      <c r="M23" s="66" t="s">
        <v>373</v>
      </c>
      <c r="N23" s="66" t="s">
        <v>373</v>
      </c>
      <c r="O23" s="66"/>
      <c r="P23" s="66" t="s">
        <v>373</v>
      </c>
      <c r="Q23" s="66" t="s">
        <v>373</v>
      </c>
      <c r="R23" s="66" t="s">
        <v>373</v>
      </c>
      <c r="S23" s="66"/>
      <c r="T23" s="66" t="s">
        <v>373</v>
      </c>
      <c r="U23" s="66" t="s">
        <v>373</v>
      </c>
      <c r="V23" s="66" t="s">
        <v>373</v>
      </c>
      <c r="W23" s="66"/>
      <c r="X23" s="66" t="s">
        <v>373</v>
      </c>
      <c r="Y23" s="66" t="s">
        <v>373</v>
      </c>
      <c r="Z23" s="66" t="s">
        <v>373</v>
      </c>
      <c r="AA23" s="66"/>
      <c r="AB23" s="66" t="s">
        <v>373</v>
      </c>
      <c r="AC23" s="66" t="s">
        <v>373</v>
      </c>
      <c r="AD23" s="66" t="s">
        <v>373</v>
      </c>
      <c r="AE23" s="66"/>
      <c r="AF23" s="66">
        <v>71.3</v>
      </c>
      <c r="AG23" s="66" t="s">
        <v>373</v>
      </c>
      <c r="AH23" s="66" t="s">
        <v>373</v>
      </c>
      <c r="AI23" s="66">
        <v>2021</v>
      </c>
      <c r="AJ23" s="66">
        <v>71.3</v>
      </c>
      <c r="AK23" s="66" t="s">
        <v>373</v>
      </c>
      <c r="AL23" s="66" t="s">
        <v>373</v>
      </c>
      <c r="AM23" s="66">
        <v>2021</v>
      </c>
      <c r="AO23" s="2" t="str">
        <f>IF(K23="","",VLOOKUP(K23,Inflation!$A$2:'Inflation'!$B$25,2))</f>
        <v/>
      </c>
      <c r="AP23" s="2" t="str">
        <f>IF(H23="","",H23*(Inflation!$B$2/AO23))</f>
        <v/>
      </c>
      <c r="AQ23" s="2" t="str">
        <f>IF(I23="","",I23*(Inflation!$B$2/AO23))</f>
        <v/>
      </c>
      <c r="AR23" s="2" t="str">
        <f>IF(J23="","",J23*(Inflation!$B$2/AO23))</f>
        <v/>
      </c>
      <c r="AS23" s="2" t="str">
        <f>IF(O23="","",VLOOKUP(O23,Inflation!$A$2:'Inflation'!$B$25,2))</f>
        <v/>
      </c>
      <c r="AT23" s="2" t="str">
        <f>IF(L23="","",L23*(Inflation!$B$2/AS23))</f>
        <v/>
      </c>
      <c r="AU23" s="2" t="str">
        <f>IF(M23="","",M23*(Inflation!$B$2/AS23))</f>
        <v/>
      </c>
      <c r="AV23" s="2" t="str">
        <f>IF(N23="","",N23*(Inflation!$B$2/AS23))</f>
        <v/>
      </c>
      <c r="AW23" s="2" t="str">
        <f>IF(S23="","",VLOOKUP(S23,Inflation!$A$2:'Inflation'!$B$25,2))</f>
        <v/>
      </c>
      <c r="AX23" s="2" t="str">
        <f>IF(P23="","",P23*(Inflation!$B$2/AW23))</f>
        <v/>
      </c>
      <c r="AY23" s="2" t="str">
        <f>IF(Q23="","",Q23*(Inflation!$B$2/AW23))</f>
        <v/>
      </c>
      <c r="AZ23" s="2" t="str">
        <f>IF(R23="","",R23*(Inflation!$B$2/AW23))</f>
        <v/>
      </c>
      <c r="BA23" s="2" t="str">
        <f>IF(W23="","",VLOOKUP(W23,Inflation!$A$2:'Inflation'!$B$25,2))</f>
        <v/>
      </c>
      <c r="BB23" s="2" t="str">
        <f>IF(T23="","",T23*(Inflation!$B$2/BA23))</f>
        <v/>
      </c>
      <c r="BC23" s="2" t="str">
        <f>IF(U23="","",U23*(Inflation!$B$2/BA23))</f>
        <v/>
      </c>
      <c r="BD23" s="2" t="str">
        <f>IF(V23="","",V23*(Inflation!$B$2/BA23))</f>
        <v/>
      </c>
      <c r="BE23" s="2" t="str">
        <f>IF(AA23="","",VLOOKUP(AA23,Inflation!$A$2:'Inflation'!$B$25,2))</f>
        <v/>
      </c>
      <c r="BF23" s="2" t="str">
        <f>IF(X23="","",X23*(Inflation!$B$2/BE23))</f>
        <v/>
      </c>
      <c r="BG23" s="2" t="str">
        <f>IF(Y23="","",Y23*(Inflation!$B$2/BE23))</f>
        <v/>
      </c>
      <c r="BH23" s="2" t="str">
        <f>IF(Z23="","",Z23*(Inflation!$B$2/BE23))</f>
        <v/>
      </c>
      <c r="BI23" s="2" t="str">
        <f>IF(AE23="","",VLOOKUP(AE23,Inflation!$A$2:'Inflation'!$B$25,2))</f>
        <v/>
      </c>
      <c r="BJ23" s="2" t="str">
        <f>IF(AB23="","",AB23*(Inflation!$B$2/BI23))</f>
        <v/>
      </c>
      <c r="BK23" s="2" t="str">
        <f>IF(AC23="","",AC23*(Inflation!$B$2/BI23))</f>
        <v/>
      </c>
      <c r="BL23" s="2" t="str">
        <f>IF(AD23="","",AD23*(Inflation!$B$2/BI23))</f>
        <v/>
      </c>
      <c r="BM23" s="2">
        <f>IF(AI23="","",VLOOKUP(AI23,Inflation!$A$2:'Inflation'!$B$25,2))</f>
        <v>118.895</v>
      </c>
      <c r="BN23" s="2">
        <f>IF(AF23="","",AF23*(Inflation!$B$2/BM23))</f>
        <v>47.844971613608649</v>
      </c>
      <c r="BO23" s="2" t="str">
        <f>IF(AG23="","",AG23*(Inflation!$B$2/BM23))</f>
        <v/>
      </c>
      <c r="BP23" s="2" t="str">
        <f>IF(AH23="","",AH23*(Inflation!$B$2/BM23))</f>
        <v/>
      </c>
      <c r="BQ23" s="2">
        <f>IF(AM23="","",VLOOKUP(AM23,Inflation!$A$2:'Inflation'!$B$25,2))</f>
        <v>118.895</v>
      </c>
      <c r="BR23" s="2">
        <f>IF(AJ23="","",AJ23*(Inflation!$B$2/BQ23))</f>
        <v>47.844971613608649</v>
      </c>
      <c r="BS23" s="2" t="str">
        <f>IF(AK23="","",AK23*(Inflation!$B$2/BQ23))</f>
        <v/>
      </c>
      <c r="BT23" s="2" t="str">
        <f>IF(AL23="","",AL23*(Inflation!$B$2/BQ23))</f>
        <v/>
      </c>
    </row>
    <row r="24" spans="1:72" x14ac:dyDescent="0.2">
      <c r="A24" s="66" t="s">
        <v>221</v>
      </c>
      <c r="B24" s="66" t="s">
        <v>37</v>
      </c>
      <c r="C24" s="66" t="s">
        <v>22</v>
      </c>
      <c r="D24" s="66" t="s">
        <v>222</v>
      </c>
      <c r="E24" s="66" t="s">
        <v>306</v>
      </c>
      <c r="F24" s="69" t="s">
        <v>332</v>
      </c>
      <c r="G24" s="2" t="s">
        <v>409</v>
      </c>
      <c r="H24" s="66" t="s">
        <v>373</v>
      </c>
      <c r="I24" s="66" t="s">
        <v>373</v>
      </c>
      <c r="J24" s="66" t="s">
        <v>373</v>
      </c>
      <c r="K24" s="66"/>
      <c r="L24" s="66" t="s">
        <v>373</v>
      </c>
      <c r="M24" s="66" t="s">
        <v>373</v>
      </c>
      <c r="N24" s="66" t="s">
        <v>373</v>
      </c>
      <c r="O24" s="66"/>
      <c r="P24" s="71">
        <v>1380</v>
      </c>
      <c r="Q24" s="71">
        <v>1040</v>
      </c>
      <c r="R24" s="71">
        <v>1730</v>
      </c>
      <c r="S24" s="73">
        <v>2020</v>
      </c>
      <c r="T24" s="71">
        <v>1400</v>
      </c>
      <c r="U24" s="71">
        <v>1040</v>
      </c>
      <c r="V24" s="71">
        <v>1730</v>
      </c>
      <c r="W24" s="73">
        <v>2020</v>
      </c>
      <c r="X24" s="66" t="s">
        <v>373</v>
      </c>
      <c r="Y24" s="66" t="s">
        <v>373</v>
      </c>
      <c r="Z24" s="66" t="s">
        <v>373</v>
      </c>
      <c r="AA24" s="66"/>
      <c r="AB24" s="66" t="s">
        <v>373</v>
      </c>
      <c r="AC24" s="66" t="s">
        <v>373</v>
      </c>
      <c r="AD24" s="66" t="s">
        <v>373</v>
      </c>
      <c r="AE24" s="66"/>
      <c r="AF24" s="66" t="s">
        <v>373</v>
      </c>
      <c r="AG24" s="66" t="s">
        <v>373</v>
      </c>
      <c r="AH24" s="66" t="s">
        <v>373</v>
      </c>
      <c r="AI24" s="66"/>
      <c r="AJ24" s="66" t="s">
        <v>373</v>
      </c>
      <c r="AK24" s="66" t="s">
        <v>373</v>
      </c>
      <c r="AL24" s="66" t="s">
        <v>373</v>
      </c>
      <c r="AM24" s="66"/>
      <c r="AO24" s="2" t="str">
        <f>IF(K24="","",VLOOKUP(K24,Inflation!$A$2:'Inflation'!$B$25,2))</f>
        <v/>
      </c>
      <c r="AP24" s="2" t="str">
        <f>IF(H24="","",H24*(Inflation!$B$2/AO24))</f>
        <v/>
      </c>
      <c r="AQ24" s="2" t="str">
        <f>IF(I24="","",I24*(Inflation!$B$2/AO24))</f>
        <v/>
      </c>
      <c r="AR24" s="2" t="str">
        <f>IF(J24="","",J24*(Inflation!$B$2/AO24))</f>
        <v/>
      </c>
      <c r="AS24" s="2" t="str">
        <f>IF(O24="","",VLOOKUP(O24,Inflation!$A$2:'Inflation'!$B$25,2))</f>
        <v/>
      </c>
      <c r="AT24" s="2" t="str">
        <f>IF(L24="","",L24*(Inflation!$B$2/AS24))</f>
        <v/>
      </c>
      <c r="AU24" s="2" t="str">
        <f>IF(M24="","",M24*(Inflation!$B$2/AS24))</f>
        <v/>
      </c>
      <c r="AV24" s="2" t="str">
        <f>IF(N24="","",N24*(Inflation!$B$2/AS24))</f>
        <v/>
      </c>
      <c r="AW24" s="2">
        <f>IF(S24="","",VLOOKUP(S24,Inflation!$A$2:'Inflation'!$B$25,2))</f>
        <v>113.78400000000001</v>
      </c>
      <c r="AX24" s="2">
        <f>IF(P24="","",P24*(Inflation!$B$2/AW24))</f>
        <v>967.62761020881658</v>
      </c>
      <c r="AY24" s="2">
        <f>IF(Q24="","",Q24*(Inflation!$B$2/AW24))</f>
        <v>729.22660479505021</v>
      </c>
      <c r="AZ24" s="2">
        <f>IF(R24="","",R24*(Inflation!$B$2/AW24))</f>
        <v>1213.0404098994584</v>
      </c>
      <c r="BA24" s="2">
        <f>IF(W24="","",VLOOKUP(W24,Inflation!$A$2:'Inflation'!$B$25,2))</f>
        <v>113.78400000000001</v>
      </c>
      <c r="BB24" s="2">
        <f>IF(T24="","",T24*(Inflation!$B$2/BA24))</f>
        <v>981.65119876256756</v>
      </c>
      <c r="BC24" s="2">
        <f>IF(U24="","",U24*(Inflation!$B$2/BA24))</f>
        <v>729.22660479505021</v>
      </c>
      <c r="BD24" s="2">
        <f>IF(V24="","",V24*(Inflation!$B$2/BA24))</f>
        <v>1213.0404098994584</v>
      </c>
      <c r="BE24" s="2" t="str">
        <f>IF(AA24="","",VLOOKUP(AA24,Inflation!$A$2:'Inflation'!$B$25,2))</f>
        <v/>
      </c>
      <c r="BF24" s="2" t="str">
        <f>IF(X24="","",X24*(Inflation!$B$2/BE24))</f>
        <v/>
      </c>
      <c r="BG24" s="2" t="str">
        <f>IF(Y24="","",Y24*(Inflation!$B$2/BE24))</f>
        <v/>
      </c>
      <c r="BH24" s="2" t="str">
        <f>IF(Z24="","",Z24*(Inflation!$B$2/BE24))</f>
        <v/>
      </c>
      <c r="BI24" s="2" t="str">
        <f>IF(AE24="","",VLOOKUP(AE24,Inflation!$A$2:'Inflation'!$B$25,2))</f>
        <v/>
      </c>
      <c r="BJ24" s="2" t="str">
        <f>IF(AB24="","",AB24*(Inflation!$B$2/BI24))</f>
        <v/>
      </c>
      <c r="BK24" s="2" t="str">
        <f>IF(AC24="","",AC24*(Inflation!$B$2/BI24))</f>
        <v/>
      </c>
      <c r="BL24" s="2" t="str">
        <f>IF(AD24="","",AD24*(Inflation!$B$2/BI24))</f>
        <v/>
      </c>
      <c r="BM24" s="2" t="str">
        <f>IF(AI24="","",VLOOKUP(AI24,Inflation!$A$2:'Inflation'!$B$25,2))</f>
        <v/>
      </c>
      <c r="BN24" s="2" t="str">
        <f>IF(AF24="","",AF24*(Inflation!$B$2/BM24))</f>
        <v/>
      </c>
      <c r="BO24" s="2" t="str">
        <f>IF(AG24="","",AG24*(Inflation!$B$2/BM24))</f>
        <v/>
      </c>
      <c r="BP24" s="2" t="str">
        <f>IF(AH24="","",AH24*(Inflation!$B$2/BM24))</f>
        <v/>
      </c>
      <c r="BQ24" s="2" t="str">
        <f>IF(AM24="","",VLOOKUP(AM24,Inflation!$A$2:'Inflation'!$B$25,2))</f>
        <v/>
      </c>
      <c r="BR24" s="2" t="str">
        <f>IF(AJ24="","",AJ24*(Inflation!$B$2/BQ24))</f>
        <v/>
      </c>
      <c r="BS24" s="2" t="str">
        <f>IF(AK24="","",AK24*(Inflation!$B$2/BQ24))</f>
        <v/>
      </c>
      <c r="BT24" s="2" t="str">
        <f>IF(AL24="","",AL24*(Inflation!$B$2/BQ24))</f>
        <v/>
      </c>
    </row>
    <row r="25" spans="1:72" x14ac:dyDescent="0.2">
      <c r="A25" s="66" t="s">
        <v>223</v>
      </c>
      <c r="B25" s="66" t="s">
        <v>37</v>
      </c>
      <c r="C25" s="66" t="s">
        <v>22</v>
      </c>
      <c r="D25" s="66" t="s">
        <v>224</v>
      </c>
      <c r="E25" s="66" t="s">
        <v>306</v>
      </c>
      <c r="F25" s="69" t="s">
        <v>333</v>
      </c>
      <c r="G25" s="2" t="s">
        <v>410</v>
      </c>
      <c r="H25" s="66" t="s">
        <v>373</v>
      </c>
      <c r="I25" s="66" t="s">
        <v>373</v>
      </c>
      <c r="J25" s="66" t="s">
        <v>373</v>
      </c>
      <c r="K25" s="66"/>
      <c r="L25" s="66" t="s">
        <v>373</v>
      </c>
      <c r="M25" s="66" t="s">
        <v>373</v>
      </c>
      <c r="N25" s="66" t="s">
        <v>373</v>
      </c>
      <c r="O25" s="66"/>
      <c r="P25" s="66" t="s">
        <v>373</v>
      </c>
      <c r="Q25" s="66" t="s">
        <v>373</v>
      </c>
      <c r="R25" s="66" t="s">
        <v>373</v>
      </c>
      <c r="S25" s="66"/>
      <c r="T25" s="66" t="s">
        <v>373</v>
      </c>
      <c r="U25" s="66" t="s">
        <v>373</v>
      </c>
      <c r="V25" s="66" t="s">
        <v>373</v>
      </c>
      <c r="W25" s="66"/>
      <c r="X25" s="71">
        <v>1182.32</v>
      </c>
      <c r="Y25" s="66" t="s">
        <v>373</v>
      </c>
      <c r="Z25" s="66" t="s">
        <v>373</v>
      </c>
      <c r="AA25" s="73">
        <v>2022</v>
      </c>
      <c r="AB25" s="71">
        <v>1182.32</v>
      </c>
      <c r="AC25" s="66" t="s">
        <v>373</v>
      </c>
      <c r="AD25" s="66" t="s">
        <v>373</v>
      </c>
      <c r="AE25" s="73">
        <v>2022</v>
      </c>
      <c r="AF25" s="66" t="s">
        <v>373</v>
      </c>
      <c r="AG25" s="66" t="s">
        <v>373</v>
      </c>
      <c r="AH25" s="66" t="s">
        <v>373</v>
      </c>
      <c r="AI25" s="66"/>
      <c r="AJ25" s="66" t="s">
        <v>373</v>
      </c>
      <c r="AK25" s="66" t="s">
        <v>373</v>
      </c>
      <c r="AL25" s="66" t="s">
        <v>373</v>
      </c>
      <c r="AM25" s="66"/>
      <c r="AO25" s="2" t="str">
        <f>IF(K25="","",VLOOKUP(K25,Inflation!$A$2:'Inflation'!$B$25,2))</f>
        <v/>
      </c>
      <c r="AP25" s="2" t="str">
        <f>IF(H25="","",H25*(Inflation!$B$2/AO25))</f>
        <v/>
      </c>
      <c r="AQ25" s="2" t="str">
        <f>IF(I25="","",I25*(Inflation!$B$2/AO25))</f>
        <v/>
      </c>
      <c r="AR25" s="2" t="str">
        <f>IF(J25="","",J25*(Inflation!$B$2/AO25))</f>
        <v/>
      </c>
      <c r="AS25" s="2" t="str">
        <f>IF(O25="","",VLOOKUP(O25,Inflation!$A$2:'Inflation'!$B$25,2))</f>
        <v/>
      </c>
      <c r="AT25" s="2" t="str">
        <f>IF(L25="","",L25*(Inflation!$B$2/AS25))</f>
        <v/>
      </c>
      <c r="AU25" s="2" t="str">
        <f>IF(M25="","",M25*(Inflation!$B$2/AS25))</f>
        <v/>
      </c>
      <c r="AV25" s="2" t="str">
        <f>IF(N25="","",N25*(Inflation!$B$2/AS25))</f>
        <v/>
      </c>
      <c r="AW25" s="2" t="str">
        <f>IF(S25="","",VLOOKUP(S25,Inflation!$A$2:'Inflation'!$B$25,2))</f>
        <v/>
      </c>
      <c r="AX25" s="2" t="str">
        <f>IF(P25="","",P25*(Inflation!$B$2/AW25))</f>
        <v/>
      </c>
      <c r="AY25" s="2" t="str">
        <f>IF(Q25="","",Q25*(Inflation!$B$2/AW25))</f>
        <v/>
      </c>
      <c r="AZ25" s="2" t="str">
        <f>IF(R25="","",R25*(Inflation!$B$2/AW25))</f>
        <v/>
      </c>
      <c r="BA25" s="2" t="str">
        <f>IF(W25="","",VLOOKUP(W25,Inflation!$A$2:'Inflation'!$B$25,2))</f>
        <v/>
      </c>
      <c r="BB25" s="2" t="str">
        <f>IF(T25="","",T25*(Inflation!$B$2/BA25))</f>
        <v/>
      </c>
      <c r="BC25" s="2" t="str">
        <f>IF(U25="","",U25*(Inflation!$B$2/BA25))</f>
        <v/>
      </c>
      <c r="BD25" s="2" t="str">
        <f>IF(V25="","",V25*(Inflation!$B$2/BA25))</f>
        <v/>
      </c>
      <c r="BE25" s="2">
        <f>IF(AA25="","",VLOOKUP(AA25,Inflation!$A$2:'Inflation'!$B$25,2))</f>
        <v>127.19199999999999</v>
      </c>
      <c r="BF25" s="2">
        <f>IF(X25="","",X25*(Inflation!$B$2/BE25))</f>
        <v>741.62711931568015</v>
      </c>
      <c r="BG25" s="2" t="str">
        <f>IF(Y25="","",Y25*(Inflation!$B$2/BE25))</f>
        <v/>
      </c>
      <c r="BH25" s="2" t="str">
        <f>IF(Z25="","",Z25*(Inflation!$B$2/BE25))</f>
        <v/>
      </c>
      <c r="BI25" s="2">
        <f>IF(AE25="","",VLOOKUP(AE25,Inflation!$A$2:'Inflation'!$B$25,2))</f>
        <v>127.19199999999999</v>
      </c>
      <c r="BJ25" s="2">
        <f>IF(AB25="","",AB25*(Inflation!$B$2/BI25))</f>
        <v>741.62711931568015</v>
      </c>
      <c r="BK25" s="2" t="str">
        <f>IF(AC25="","",AC25*(Inflation!$B$2/BI25))</f>
        <v/>
      </c>
      <c r="BL25" s="2" t="str">
        <f>IF(AD25="","",AD25*(Inflation!$B$2/BI25))</f>
        <v/>
      </c>
      <c r="BM25" s="2" t="str">
        <f>IF(AI25="","",VLOOKUP(AI25,Inflation!$A$2:'Inflation'!$B$25,2))</f>
        <v/>
      </c>
      <c r="BN25" s="2" t="str">
        <f>IF(AF25="","",AF25*(Inflation!$B$2/BM25))</f>
        <v/>
      </c>
      <c r="BO25" s="2" t="str">
        <f>IF(AG25="","",AG25*(Inflation!$B$2/BM25))</f>
        <v/>
      </c>
      <c r="BP25" s="2" t="str">
        <f>IF(AH25="","",AH25*(Inflation!$B$2/BM25))</f>
        <v/>
      </c>
      <c r="BQ25" s="2" t="str">
        <f>IF(AM25="","",VLOOKUP(AM25,Inflation!$A$2:'Inflation'!$B$25,2))</f>
        <v/>
      </c>
      <c r="BR25" s="2" t="str">
        <f>IF(AJ25="","",AJ25*(Inflation!$B$2/BQ25))</f>
        <v/>
      </c>
      <c r="BS25" s="2" t="str">
        <f>IF(AK25="","",AK25*(Inflation!$B$2/BQ25))</f>
        <v/>
      </c>
      <c r="BT25" s="2" t="str">
        <f>IF(AL25="","",AL25*(Inflation!$B$2/BQ25))</f>
        <v/>
      </c>
    </row>
    <row r="26" spans="1:72" x14ac:dyDescent="0.2">
      <c r="A26" s="66" t="s">
        <v>225</v>
      </c>
      <c r="B26" s="66" t="s">
        <v>37</v>
      </c>
      <c r="C26" s="66" t="s">
        <v>22</v>
      </c>
      <c r="D26" s="66" t="s">
        <v>226</v>
      </c>
      <c r="E26" s="66" t="s">
        <v>306</v>
      </c>
      <c r="F26" s="69" t="s">
        <v>334</v>
      </c>
      <c r="G26" s="2" t="s">
        <v>411</v>
      </c>
      <c r="H26" s="66" t="s">
        <v>373</v>
      </c>
      <c r="I26" s="66" t="s">
        <v>373</v>
      </c>
      <c r="J26" s="66" t="s">
        <v>373</v>
      </c>
      <c r="K26" s="66"/>
      <c r="L26" s="66" t="s">
        <v>373</v>
      </c>
      <c r="M26" s="66" t="s">
        <v>373</v>
      </c>
      <c r="N26" s="66" t="s">
        <v>373</v>
      </c>
      <c r="O26" s="66"/>
      <c r="P26" s="66" t="s">
        <v>373</v>
      </c>
      <c r="Q26" s="66" t="s">
        <v>373</v>
      </c>
      <c r="R26" s="66" t="s">
        <v>373</v>
      </c>
      <c r="S26" s="66"/>
      <c r="T26" s="66" t="s">
        <v>373</v>
      </c>
      <c r="U26" s="66" t="s">
        <v>373</v>
      </c>
      <c r="V26" s="66" t="s">
        <v>373</v>
      </c>
      <c r="W26" s="66"/>
      <c r="X26" s="71">
        <v>275</v>
      </c>
      <c r="Y26" s="66" t="s">
        <v>373</v>
      </c>
      <c r="Z26" s="66" t="s">
        <v>373</v>
      </c>
      <c r="AA26" s="73">
        <v>2022</v>
      </c>
      <c r="AB26" s="71">
        <v>275</v>
      </c>
      <c r="AC26" s="66" t="s">
        <v>373</v>
      </c>
      <c r="AD26" s="66" t="s">
        <v>373</v>
      </c>
      <c r="AE26" s="73">
        <v>2022</v>
      </c>
      <c r="AF26" s="66" t="s">
        <v>373</v>
      </c>
      <c r="AG26" s="66" t="s">
        <v>373</v>
      </c>
      <c r="AH26" s="66" t="s">
        <v>373</v>
      </c>
      <c r="AI26" s="66"/>
      <c r="AJ26" s="66" t="s">
        <v>373</v>
      </c>
      <c r="AK26" s="66" t="s">
        <v>373</v>
      </c>
      <c r="AL26" s="66" t="s">
        <v>373</v>
      </c>
      <c r="AM26" s="66"/>
      <c r="AP26" s="2" t="str">
        <f>IF(H26="","",H26*(Inflation!$B$2/AO26))</f>
        <v/>
      </c>
      <c r="AQ26" s="2" t="str">
        <f>IF(I26="","",I26*(Inflation!$B$2/AO26))</f>
        <v/>
      </c>
      <c r="AR26" s="2" t="str">
        <f>IF(J26="","",J26*(Inflation!$B$2/AO26))</f>
        <v/>
      </c>
      <c r="AS26" s="2" t="str">
        <f>IF(O26="","",VLOOKUP(O26,Inflation!$A$2:'Inflation'!$B$25,2))</f>
        <v/>
      </c>
      <c r="AT26" s="2" t="str">
        <f>IF(L26="","",L26*(Inflation!$B$2/AS26))</f>
        <v/>
      </c>
      <c r="AU26" s="2" t="str">
        <f>IF(M26="","",M26*(Inflation!$B$2/AS26))</f>
        <v/>
      </c>
      <c r="AV26" s="2" t="str">
        <f>IF(N26="","",N26*(Inflation!$B$2/AS26))</f>
        <v/>
      </c>
      <c r="AW26" s="2" t="str">
        <f>IF(S26="","",VLOOKUP(S26,Inflation!$A$2:'Inflation'!$B$25,2))</f>
        <v/>
      </c>
      <c r="AX26" s="2" t="str">
        <f>IF(P26="","",P26*(Inflation!$B$2/AW26))</f>
        <v/>
      </c>
      <c r="AY26" s="2" t="str">
        <f>IF(Q26="","",Q26*(Inflation!$B$2/AW26))</f>
        <v/>
      </c>
      <c r="AZ26" s="2" t="str">
        <f>IF(R26="","",R26*(Inflation!$B$2/AW26))</f>
        <v/>
      </c>
      <c r="BA26" s="2" t="str">
        <f>IF(W26="","",VLOOKUP(W26,Inflation!$A$2:'Inflation'!$B$25,2))</f>
        <v/>
      </c>
      <c r="BB26" s="2" t="str">
        <f>IF(T26="","",T26*(Inflation!$B$2/BA26))</f>
        <v/>
      </c>
      <c r="BC26" s="2" t="str">
        <f>IF(U26="","",U26*(Inflation!$B$2/BA26))</f>
        <v/>
      </c>
      <c r="BD26" s="2" t="str">
        <f>IF(V26="","",V26*(Inflation!$B$2/BA26))</f>
        <v/>
      </c>
      <c r="BE26" s="2">
        <f>IF(AA26="","",VLOOKUP(AA26,Inflation!$A$2:'Inflation'!$B$25,2))</f>
        <v>127.19199999999999</v>
      </c>
      <c r="BF26" s="2">
        <f>IF(X26="","",X26*(Inflation!$B$2/BE26))</f>
        <v>172.49768067174037</v>
      </c>
      <c r="BG26" s="2" t="str">
        <f>IF(Y26="","",Y26*(Inflation!$B$2/BE26))</f>
        <v/>
      </c>
      <c r="BH26" s="2" t="str">
        <f>IF(Z26="","",Z26*(Inflation!$B$2/BE26))</f>
        <v/>
      </c>
      <c r="BI26" s="2">
        <f>IF(AE26="","",VLOOKUP(AE26,Inflation!$A$2:'Inflation'!$B$25,2))</f>
        <v>127.19199999999999</v>
      </c>
      <c r="BJ26" s="2">
        <f>IF(AB26="","",AB26*(Inflation!$B$2/BI26))</f>
        <v>172.49768067174037</v>
      </c>
      <c r="BK26" s="2" t="str">
        <f>IF(AC26="","",AC26*(Inflation!$B$2/BI26))</f>
        <v/>
      </c>
      <c r="BL26" s="2" t="str">
        <f>IF(AD26="","",AD26*(Inflation!$B$2/BI26))</f>
        <v/>
      </c>
      <c r="BM26" s="2" t="str">
        <f>IF(AI26="","",VLOOKUP(AI26,Inflation!$A$2:'Inflation'!$B$25,2))</f>
        <v/>
      </c>
      <c r="BN26" s="2" t="str">
        <f>IF(AF26="","",AF26*(Inflation!$B$2/BM26))</f>
        <v/>
      </c>
      <c r="BO26" s="2" t="str">
        <f>IF(AG26="","",AG26*(Inflation!$B$2/BM26))</f>
        <v/>
      </c>
      <c r="BP26" s="2" t="str">
        <f>IF(AH26="","",AH26*(Inflation!$B$2/BM26))</f>
        <v/>
      </c>
      <c r="BQ26" s="2" t="str">
        <f>IF(AM26="","",VLOOKUP(AM26,Inflation!$A$2:'Inflation'!$B$25,2))</f>
        <v/>
      </c>
      <c r="BR26" s="2" t="str">
        <f>IF(AJ26="","",AJ26*(Inflation!$B$2/BQ26))</f>
        <v/>
      </c>
      <c r="BS26" s="2" t="str">
        <f>IF(AK26="","",AK26*(Inflation!$B$2/BQ26))</f>
        <v/>
      </c>
      <c r="BT26" s="2" t="str">
        <f>IF(AL26="","",AL26*(Inflation!$B$2/BQ26))</f>
        <v/>
      </c>
    </row>
    <row r="27" spans="1:72" x14ac:dyDescent="0.2">
      <c r="A27" s="66" t="s">
        <v>227</v>
      </c>
      <c r="B27" s="66" t="s">
        <v>37</v>
      </c>
      <c r="C27" s="66" t="s">
        <v>22</v>
      </c>
      <c r="D27" s="66" t="s">
        <v>228</v>
      </c>
      <c r="E27" s="66" t="s">
        <v>306</v>
      </c>
      <c r="F27" s="69" t="s">
        <v>335</v>
      </c>
      <c r="G27" s="2" t="s">
        <v>412</v>
      </c>
      <c r="H27" s="66" t="s">
        <v>373</v>
      </c>
      <c r="I27" s="66" t="s">
        <v>373</v>
      </c>
      <c r="J27" s="66" t="s">
        <v>373</v>
      </c>
      <c r="K27" s="66"/>
      <c r="L27" s="66" t="s">
        <v>373</v>
      </c>
      <c r="M27" s="66" t="s">
        <v>373</v>
      </c>
      <c r="N27" s="66" t="s">
        <v>373</v>
      </c>
      <c r="O27" s="66"/>
      <c r="P27" s="66" t="s">
        <v>373</v>
      </c>
      <c r="Q27" s="66" t="s">
        <v>373</v>
      </c>
      <c r="R27" s="66" t="s">
        <v>373</v>
      </c>
      <c r="S27" s="66"/>
      <c r="T27" s="66" t="s">
        <v>373</v>
      </c>
      <c r="U27" s="66" t="s">
        <v>373</v>
      </c>
      <c r="V27" s="66" t="s">
        <v>373</v>
      </c>
      <c r="W27" s="66"/>
      <c r="X27" s="71">
        <v>90</v>
      </c>
      <c r="Y27" s="66" t="s">
        <v>373</v>
      </c>
      <c r="Z27" s="66" t="s">
        <v>373</v>
      </c>
      <c r="AA27" s="73">
        <v>2021</v>
      </c>
      <c r="AB27" s="71">
        <v>90</v>
      </c>
      <c r="AC27" s="66" t="s">
        <v>373</v>
      </c>
      <c r="AD27" s="66" t="s">
        <v>373</v>
      </c>
      <c r="AE27" s="73">
        <v>2021</v>
      </c>
      <c r="AF27" s="66" t="s">
        <v>373</v>
      </c>
      <c r="AG27" s="66" t="s">
        <v>373</v>
      </c>
      <c r="AH27" s="66" t="s">
        <v>373</v>
      </c>
      <c r="AI27" s="66"/>
      <c r="AJ27" s="66" t="s">
        <v>373</v>
      </c>
      <c r="AK27" s="66" t="s">
        <v>373</v>
      </c>
      <c r="AL27" s="66" t="s">
        <v>373</v>
      </c>
      <c r="AM27" s="66"/>
      <c r="AO27" s="2" t="str">
        <f>IF(K27="","",VLOOKUP(K27,Inflation!$A$2:'Inflation'!$B$25,2))</f>
        <v/>
      </c>
      <c r="AP27" s="2" t="str">
        <f>IF(H27="","",H27*(Inflation!$B$2/AO27))</f>
        <v/>
      </c>
      <c r="AQ27" s="2" t="str">
        <f>IF(I27="","",I27*(Inflation!$B$2/AO27))</f>
        <v/>
      </c>
      <c r="AR27" s="2" t="str">
        <f>IF(J27="","",J27*(Inflation!$B$2/AO27))</f>
        <v/>
      </c>
      <c r="AS27" s="2" t="str">
        <f>IF(O27="","",VLOOKUP(O27,Inflation!$A$2:'Inflation'!$B$25,2))</f>
        <v/>
      </c>
      <c r="AT27" s="2" t="str">
        <f>IF(L27="","",L27*(Inflation!$B$2/AS27))</f>
        <v/>
      </c>
      <c r="AU27" s="2" t="str">
        <f>IF(M27="","",M27*(Inflation!$B$2/AS27))</f>
        <v/>
      </c>
      <c r="AV27" s="2" t="str">
        <f>IF(N27="","",N27*(Inflation!$B$2/AS27))</f>
        <v/>
      </c>
      <c r="AW27" s="2" t="str">
        <f>IF(S27="","",VLOOKUP(S27,Inflation!$A$2:'Inflation'!$B$25,2))</f>
        <v/>
      </c>
      <c r="AX27" s="2" t="str">
        <f>IF(P27="","",P27*(Inflation!$B$2/AW27))</f>
        <v/>
      </c>
      <c r="AY27" s="2" t="str">
        <f>IF(Q27="","",Q27*(Inflation!$B$2/AW27))</f>
        <v/>
      </c>
      <c r="AZ27" s="2" t="str">
        <f>IF(R27="","",R27*(Inflation!$B$2/AW27))</f>
        <v/>
      </c>
      <c r="BA27" s="2" t="str">
        <f>IF(W27="","",VLOOKUP(W27,Inflation!$A$2:'Inflation'!$B$25,2))</f>
        <v/>
      </c>
      <c r="BB27" s="2" t="str">
        <f>IF(T27="","",T27*(Inflation!$B$2/BA27))</f>
        <v/>
      </c>
      <c r="BC27" s="2" t="str">
        <f>IF(U27="","",U27*(Inflation!$B$2/BA27))</f>
        <v/>
      </c>
      <c r="BD27" s="2" t="str">
        <f>IF(V27="","",V27*(Inflation!$B$2/BA27))</f>
        <v/>
      </c>
      <c r="BE27" s="2">
        <f>IF(AA27="","",VLOOKUP(AA27,Inflation!$A$2:'Inflation'!$B$25,2))</f>
        <v>118.895</v>
      </c>
      <c r="BF27" s="2">
        <f>IF(X27="","",X27*(Inflation!$B$2/BE27))</f>
        <v>60.393372303292828</v>
      </c>
      <c r="BG27" s="2" t="str">
        <f>IF(Y27="","",Y27*(Inflation!$B$2/BE27))</f>
        <v/>
      </c>
      <c r="BH27" s="2" t="str">
        <f>IF(Z27="","",Z27*(Inflation!$B$2/BE27))</f>
        <v/>
      </c>
      <c r="BI27" s="2">
        <f>IF(AE27="","",VLOOKUP(AE27,Inflation!$A$2:'Inflation'!$B$25,2))</f>
        <v>118.895</v>
      </c>
      <c r="BJ27" s="2">
        <f>IF(AB27="","",AB27*(Inflation!$B$2/BI27))</f>
        <v>60.393372303292828</v>
      </c>
      <c r="BK27" s="2" t="str">
        <f>IF(AC27="","",AC27*(Inflation!$B$2/BI27))</f>
        <v/>
      </c>
      <c r="BL27" s="2" t="str">
        <f>IF(AD27="","",AD27*(Inflation!$B$2/BI27))</f>
        <v/>
      </c>
      <c r="BM27" s="2" t="str">
        <f>IF(AI27="","",VLOOKUP(AI27,Inflation!$A$2:'Inflation'!$B$25,2))</f>
        <v/>
      </c>
      <c r="BN27" s="2" t="str">
        <f>IF(AF27="","",AF27*(Inflation!$B$2/BM27))</f>
        <v/>
      </c>
      <c r="BO27" s="2" t="str">
        <f>IF(AG27="","",AG27*(Inflation!$B$2/BM27))</f>
        <v/>
      </c>
      <c r="BP27" s="2" t="str">
        <f>IF(AH27="","",AH27*(Inflation!$B$2/BM27))</f>
        <v/>
      </c>
      <c r="BQ27" s="2" t="str">
        <f>IF(AM27="","",VLOOKUP(AM27,Inflation!$A$2:'Inflation'!$B$25,2))</f>
        <v/>
      </c>
      <c r="BR27" s="2" t="str">
        <f>IF(AJ27="","",AJ27*(Inflation!$B$2/BQ27))</f>
        <v/>
      </c>
      <c r="BS27" s="2" t="str">
        <f>IF(AK27="","",AK27*(Inflation!$B$2/BQ27))</f>
        <v/>
      </c>
      <c r="BT27" s="2" t="str">
        <f>IF(AL27="","",AL27*(Inflation!$B$2/BQ27))</f>
        <v/>
      </c>
    </row>
    <row r="28" spans="1:72" x14ac:dyDescent="0.2">
      <c r="A28" s="66" t="s">
        <v>229</v>
      </c>
      <c r="B28" s="66" t="s">
        <v>37</v>
      </c>
      <c r="C28" s="66" t="s">
        <v>22</v>
      </c>
      <c r="D28" s="66" t="s">
        <v>230</v>
      </c>
      <c r="E28" s="66" t="s">
        <v>306</v>
      </c>
      <c r="F28" s="69" t="s">
        <v>336</v>
      </c>
      <c r="G28" s="2" t="s">
        <v>413</v>
      </c>
      <c r="H28" s="66" t="s">
        <v>373</v>
      </c>
      <c r="I28" s="66" t="s">
        <v>373</v>
      </c>
      <c r="J28" s="66" t="s">
        <v>373</v>
      </c>
      <c r="K28" s="66"/>
      <c r="L28" s="66" t="s">
        <v>373</v>
      </c>
      <c r="M28" s="66" t="s">
        <v>373</v>
      </c>
      <c r="N28" s="66" t="s">
        <v>373</v>
      </c>
      <c r="O28" s="66"/>
      <c r="P28" s="66" t="s">
        <v>373</v>
      </c>
      <c r="Q28" s="66" t="s">
        <v>373</v>
      </c>
      <c r="R28" s="66" t="s">
        <v>373</v>
      </c>
      <c r="S28" s="66"/>
      <c r="T28" s="66" t="s">
        <v>373</v>
      </c>
      <c r="U28" s="66" t="s">
        <v>373</v>
      </c>
      <c r="V28" s="66" t="s">
        <v>373</v>
      </c>
      <c r="W28" s="66"/>
      <c r="X28" s="71">
        <v>825</v>
      </c>
      <c r="Y28" s="66" t="s">
        <v>373</v>
      </c>
      <c r="Z28" s="66" t="s">
        <v>373</v>
      </c>
      <c r="AA28" s="73">
        <v>2022</v>
      </c>
      <c r="AB28" s="71">
        <v>825</v>
      </c>
      <c r="AC28" s="66" t="s">
        <v>373</v>
      </c>
      <c r="AD28" s="66" t="s">
        <v>373</v>
      </c>
      <c r="AE28" s="73">
        <v>2022</v>
      </c>
      <c r="AF28" s="66" t="s">
        <v>373</v>
      </c>
      <c r="AG28" s="66" t="s">
        <v>373</v>
      </c>
      <c r="AH28" s="66" t="s">
        <v>373</v>
      </c>
      <c r="AI28" s="66"/>
      <c r="AJ28" s="66" t="s">
        <v>373</v>
      </c>
      <c r="AK28" s="66" t="s">
        <v>373</v>
      </c>
      <c r="AL28" s="66" t="s">
        <v>373</v>
      </c>
      <c r="AM28" s="66"/>
      <c r="AO28" s="2" t="str">
        <f>IF(K28="","",VLOOKUP(K28,Inflation!$A$2:'Inflation'!$B$25,2))</f>
        <v/>
      </c>
      <c r="AP28" s="2" t="str">
        <f>IF(H28="","",H28*(Inflation!$B$2/AO28))</f>
        <v/>
      </c>
      <c r="AQ28" s="2" t="str">
        <f>IF(I28="","",I28*(Inflation!$B$2/AO28))</f>
        <v/>
      </c>
      <c r="AR28" s="2" t="str">
        <f>IF(J28="","",J28*(Inflation!$B$2/AO28))</f>
        <v/>
      </c>
      <c r="AS28" s="2" t="str">
        <f>IF(O28="","",VLOOKUP(O28,Inflation!$A$2:'Inflation'!$B$25,2))</f>
        <v/>
      </c>
      <c r="AT28" s="2" t="str">
        <f>IF(L28="","",L28*(Inflation!$B$2/AS28))</f>
        <v/>
      </c>
      <c r="AU28" s="2" t="str">
        <f>IF(M28="","",M28*(Inflation!$B$2/AS28))</f>
        <v/>
      </c>
      <c r="AV28" s="2" t="str">
        <f>IF(N28="","",N28*(Inflation!$B$2/AS28))</f>
        <v/>
      </c>
      <c r="AW28" s="2" t="str">
        <f>IF(S28="","",VLOOKUP(S28,Inflation!$A$2:'Inflation'!$B$25,2))</f>
        <v/>
      </c>
      <c r="AX28" s="2" t="str">
        <f>IF(P28="","",P28*(Inflation!$B$2/AW28))</f>
        <v/>
      </c>
      <c r="AY28" s="2" t="str">
        <f>IF(Q28="","",Q28*(Inflation!$B$2/AW28))</f>
        <v/>
      </c>
      <c r="AZ28" s="2" t="str">
        <f>IF(R28="","",R28*(Inflation!$B$2/AW28))</f>
        <v/>
      </c>
      <c r="BA28" s="2" t="str">
        <f>IF(W28="","",VLOOKUP(W28,Inflation!$A$2:'Inflation'!$B$25,2))</f>
        <v/>
      </c>
      <c r="BB28" s="2" t="str">
        <f>IF(T28="","",T28*(Inflation!$B$2/BA28))</f>
        <v/>
      </c>
      <c r="BC28" s="2" t="str">
        <f>IF(U28="","",U28*(Inflation!$B$2/BA28))</f>
        <v/>
      </c>
      <c r="BD28" s="2" t="str">
        <f>IF(V28="","",V28*(Inflation!$B$2/BA28))</f>
        <v/>
      </c>
      <c r="BE28" s="2">
        <f>IF(AA28="","",VLOOKUP(AA28,Inflation!$A$2:'Inflation'!$B$25,2))</f>
        <v>127.19199999999999</v>
      </c>
      <c r="BF28" s="2">
        <f>IF(X28="","",X28*(Inflation!$B$2/BE28))</f>
        <v>517.49304201522114</v>
      </c>
      <c r="BG28" s="2" t="str">
        <f>IF(Y28="","",Y28*(Inflation!$B$2/BE28))</f>
        <v/>
      </c>
      <c r="BH28" s="2" t="str">
        <f>IF(Z28="","",Z28*(Inflation!$B$2/BE28))</f>
        <v/>
      </c>
      <c r="BI28" s="2">
        <f>IF(AE28="","",VLOOKUP(AE28,Inflation!$A$2:'Inflation'!$B$25,2))</f>
        <v>127.19199999999999</v>
      </c>
      <c r="BJ28" s="2">
        <f>IF(AB28="","",AB28*(Inflation!$B$2/BI28))</f>
        <v>517.49304201522114</v>
      </c>
      <c r="BK28" s="2" t="str">
        <f>IF(AC28="","",AC28*(Inflation!$B$2/BI28))</f>
        <v/>
      </c>
      <c r="BL28" s="2" t="str">
        <f>IF(AD28="","",AD28*(Inflation!$B$2/BI28))</f>
        <v/>
      </c>
      <c r="BM28" s="2" t="str">
        <f>IF(AI28="","",VLOOKUP(AI28,Inflation!$A$2:'Inflation'!$B$25,2))</f>
        <v/>
      </c>
      <c r="BN28" s="2" t="str">
        <f>IF(AF28="","",AF28*(Inflation!$B$2/BM28))</f>
        <v/>
      </c>
      <c r="BO28" s="2" t="str">
        <f>IF(AG28="","",AG28*(Inflation!$B$2/BM28))</f>
        <v/>
      </c>
      <c r="BP28" s="2" t="str">
        <f>IF(AH28="","",AH28*(Inflation!$B$2/BM28))</f>
        <v/>
      </c>
      <c r="BQ28" s="2" t="str">
        <f>IF(AM28="","",VLOOKUP(AM28,Inflation!$A$2:'Inflation'!$B$25,2))</f>
        <v/>
      </c>
      <c r="BR28" s="2" t="str">
        <f>IF(AJ28="","",AJ28*(Inflation!$B$2/BQ28))</f>
        <v/>
      </c>
      <c r="BS28" s="2" t="str">
        <f>IF(AK28="","",AK28*(Inflation!$B$2/BQ28))</f>
        <v/>
      </c>
      <c r="BT28" s="2" t="str">
        <f>IF(AL28="","",AL28*(Inflation!$B$2/BQ28))</f>
        <v/>
      </c>
    </row>
    <row r="29" spans="1:72" x14ac:dyDescent="0.2">
      <c r="A29" s="66" t="s">
        <v>231</v>
      </c>
      <c r="B29" s="66" t="s">
        <v>37</v>
      </c>
      <c r="C29" s="66" t="s">
        <v>22</v>
      </c>
      <c r="D29" s="66" t="s">
        <v>232</v>
      </c>
      <c r="E29" s="66" t="s">
        <v>306</v>
      </c>
      <c r="F29" s="69" t="s">
        <v>337</v>
      </c>
      <c r="G29" s="2" t="s">
        <v>414</v>
      </c>
      <c r="H29" s="66" t="s">
        <v>373</v>
      </c>
      <c r="I29" s="66" t="s">
        <v>373</v>
      </c>
      <c r="J29" s="66" t="s">
        <v>373</v>
      </c>
      <c r="K29" s="66"/>
      <c r="L29" s="66" t="s">
        <v>373</v>
      </c>
      <c r="M29" s="66" t="s">
        <v>373</v>
      </c>
      <c r="N29" s="66" t="s">
        <v>373</v>
      </c>
      <c r="O29" s="66"/>
      <c r="P29" s="66" t="s">
        <v>373</v>
      </c>
      <c r="Q29" s="66" t="s">
        <v>373</v>
      </c>
      <c r="R29" s="66" t="s">
        <v>373</v>
      </c>
      <c r="S29" s="66"/>
      <c r="T29" s="66" t="s">
        <v>373</v>
      </c>
      <c r="U29" s="66" t="s">
        <v>373</v>
      </c>
      <c r="V29" s="66" t="s">
        <v>373</v>
      </c>
      <c r="W29" s="66"/>
      <c r="X29" s="71">
        <v>1471</v>
      </c>
      <c r="Y29" s="66" t="s">
        <v>373</v>
      </c>
      <c r="Z29" s="66" t="s">
        <v>373</v>
      </c>
      <c r="AA29" s="73">
        <v>2022</v>
      </c>
      <c r="AB29" s="71">
        <v>1471</v>
      </c>
      <c r="AC29" s="66" t="s">
        <v>373</v>
      </c>
      <c r="AD29" s="66" t="s">
        <v>373</v>
      </c>
      <c r="AE29" s="73">
        <v>2022</v>
      </c>
      <c r="AF29" s="66" t="s">
        <v>373</v>
      </c>
      <c r="AG29" s="66" t="s">
        <v>373</v>
      </c>
      <c r="AH29" s="66" t="s">
        <v>373</v>
      </c>
      <c r="AI29" s="66"/>
      <c r="AJ29" s="66" t="s">
        <v>373</v>
      </c>
      <c r="AK29" s="66" t="s">
        <v>373</v>
      </c>
      <c r="AL29" s="66" t="s">
        <v>373</v>
      </c>
      <c r="AM29" s="66"/>
      <c r="AO29" s="2" t="str">
        <f>IF(K29="","",VLOOKUP(K29,Inflation!$A$2:'Inflation'!$B$25,2))</f>
        <v/>
      </c>
      <c r="AP29" s="2" t="str">
        <f>IF(H29="","",H29*(Inflation!$B$2/AO29))</f>
        <v/>
      </c>
      <c r="AQ29" s="2" t="str">
        <f>IF(I29="","",I29*(Inflation!$B$2/AO29))</f>
        <v/>
      </c>
      <c r="AR29" s="2" t="str">
        <f>IF(J29="","",J29*(Inflation!$B$2/AO29))</f>
        <v/>
      </c>
      <c r="AS29" s="2" t="str">
        <f>IF(O29="","",VLOOKUP(O29,Inflation!$A$2:'Inflation'!$B$25,2))</f>
        <v/>
      </c>
      <c r="AT29" s="2" t="str">
        <f>IF(L29="","",L29*(Inflation!$B$2/AS29))</f>
        <v/>
      </c>
      <c r="AU29" s="2" t="str">
        <f>IF(M29="","",M29*(Inflation!$B$2/AS29))</f>
        <v/>
      </c>
      <c r="AV29" s="2" t="str">
        <f>IF(N29="","",N29*(Inflation!$B$2/AS29))</f>
        <v/>
      </c>
      <c r="AW29" s="2" t="str">
        <f>IF(S29="","",VLOOKUP(S29,Inflation!$A$2:'Inflation'!$B$25,2))</f>
        <v/>
      </c>
      <c r="AX29" s="2" t="str">
        <f>IF(P29="","",P29*(Inflation!$B$2/AW29))</f>
        <v/>
      </c>
      <c r="AY29" s="2" t="str">
        <f>IF(Q29="","",Q29*(Inflation!$B$2/AW29))</f>
        <v/>
      </c>
      <c r="AZ29" s="2" t="str">
        <f>IF(R29="","",R29*(Inflation!$B$2/AW29))</f>
        <v/>
      </c>
      <c r="BA29" s="2" t="str">
        <f>IF(W29="","",VLOOKUP(W29,Inflation!$A$2:'Inflation'!$B$25,2))</f>
        <v/>
      </c>
      <c r="BB29" s="2" t="str">
        <f>IF(T29="","",T29*(Inflation!$B$2/BA29))</f>
        <v/>
      </c>
      <c r="BC29" s="2" t="str">
        <f>IF(U29="","",U29*(Inflation!$B$2/BA29))</f>
        <v/>
      </c>
      <c r="BD29" s="2" t="str">
        <f>IF(V29="","",V29*(Inflation!$B$2/BA29))</f>
        <v/>
      </c>
      <c r="BE29" s="2">
        <f>IF(AA29="","",VLOOKUP(AA29,Inflation!$A$2:'Inflation'!$B$25,2))</f>
        <v>127.19199999999999</v>
      </c>
      <c r="BF29" s="2">
        <f>IF(X29="","",X29*(Inflation!$B$2/BE29))</f>
        <v>922.70577552047303</v>
      </c>
      <c r="BG29" s="2" t="str">
        <f>IF(Y29="","",Y29*(Inflation!$B$2/BE29))</f>
        <v/>
      </c>
      <c r="BH29" s="2" t="str">
        <f>IF(Z29="","",Z29*(Inflation!$B$2/BE29))</f>
        <v/>
      </c>
      <c r="BI29" s="2">
        <f>IF(AE29="","",VLOOKUP(AE29,Inflation!$A$2:'Inflation'!$B$25,2))</f>
        <v>127.19199999999999</v>
      </c>
      <c r="BJ29" s="2">
        <f>IF(AB29="","",AB29*(Inflation!$B$2/BI29))</f>
        <v>922.70577552047303</v>
      </c>
      <c r="BK29" s="2" t="str">
        <f>IF(AC29="","",AC29*(Inflation!$B$2/BI29))</f>
        <v/>
      </c>
      <c r="BL29" s="2" t="str">
        <f>IF(AD29="","",AD29*(Inflation!$B$2/BI29))</f>
        <v/>
      </c>
      <c r="BM29" s="2" t="str">
        <f>IF(AI29="","",VLOOKUP(AI29,Inflation!$A$2:'Inflation'!$B$25,2))</f>
        <v/>
      </c>
      <c r="BN29" s="2" t="str">
        <f>IF(AF29="","",AF29*(Inflation!$B$2/BM29))</f>
        <v/>
      </c>
      <c r="BO29" s="2" t="str">
        <f>IF(AG29="","",AG29*(Inflation!$B$2/BM29))</f>
        <v/>
      </c>
      <c r="BP29" s="2" t="str">
        <f>IF(AH29="","",AH29*(Inflation!$B$2/BM29))</f>
        <v/>
      </c>
      <c r="BQ29" s="2" t="str">
        <f>IF(AM29="","",VLOOKUP(AM29,Inflation!$A$2:'Inflation'!$B$25,2))</f>
        <v/>
      </c>
      <c r="BR29" s="2" t="str">
        <f>IF(AJ29="","",AJ29*(Inflation!$B$2/BQ29))</f>
        <v/>
      </c>
      <c r="BS29" s="2" t="str">
        <f>IF(AK29="","",AK29*(Inflation!$B$2/BQ29))</f>
        <v/>
      </c>
      <c r="BT29" s="2" t="str">
        <f>IF(AL29="","",AL29*(Inflation!$B$2/BQ29))</f>
        <v/>
      </c>
    </row>
    <row r="30" spans="1:72" x14ac:dyDescent="0.2">
      <c r="A30" s="66" t="s">
        <v>233</v>
      </c>
      <c r="B30" s="66" t="s">
        <v>37</v>
      </c>
      <c r="C30" s="66" t="s">
        <v>56</v>
      </c>
      <c r="D30" s="66" t="s">
        <v>234</v>
      </c>
      <c r="E30" s="66"/>
      <c r="F30" s="69" t="s">
        <v>338</v>
      </c>
      <c r="G30" s="2" t="s">
        <v>415</v>
      </c>
      <c r="H30" s="71">
        <v>247.97</v>
      </c>
      <c r="I30" s="71">
        <v>200.29</v>
      </c>
      <c r="J30" s="71">
        <v>295.64</v>
      </c>
      <c r="K30" s="73">
        <v>2020</v>
      </c>
      <c r="L30" s="71">
        <v>242.19</v>
      </c>
      <c r="M30" s="71">
        <v>195.99</v>
      </c>
      <c r="N30" s="71">
        <v>288.39</v>
      </c>
      <c r="O30" s="73">
        <v>2020</v>
      </c>
      <c r="P30" s="71">
        <v>49.46</v>
      </c>
      <c r="Q30" s="71">
        <v>15.61</v>
      </c>
      <c r="R30" s="71">
        <v>83.3</v>
      </c>
      <c r="S30" s="73">
        <v>2020</v>
      </c>
      <c r="T30" s="71">
        <v>49.46</v>
      </c>
      <c r="U30" s="71">
        <v>15.61</v>
      </c>
      <c r="V30" s="71">
        <v>83.3</v>
      </c>
      <c r="W30" s="73">
        <v>2020</v>
      </c>
      <c r="X30" s="66" t="s">
        <v>373</v>
      </c>
      <c r="Y30" s="66" t="s">
        <v>373</v>
      </c>
      <c r="Z30" s="66" t="s">
        <v>373</v>
      </c>
      <c r="AA30" s="66"/>
      <c r="AB30" s="66" t="s">
        <v>373</v>
      </c>
      <c r="AC30" s="66" t="s">
        <v>373</v>
      </c>
      <c r="AD30" s="66" t="s">
        <v>373</v>
      </c>
      <c r="AE30" s="66"/>
      <c r="AF30" s="66" t="s">
        <v>373</v>
      </c>
      <c r="AG30" s="66" t="s">
        <v>373</v>
      </c>
      <c r="AH30" s="66" t="s">
        <v>373</v>
      </c>
      <c r="AI30" s="66"/>
      <c r="AJ30" s="66" t="s">
        <v>373</v>
      </c>
      <c r="AK30" s="66" t="s">
        <v>373</v>
      </c>
      <c r="AL30" s="66" t="s">
        <v>373</v>
      </c>
      <c r="AM30" s="66"/>
      <c r="AO30" s="2">
        <f>IF(K30="","",VLOOKUP(K30,Inflation!$A$2:'Inflation'!$B$25,2))</f>
        <v>113.78400000000001</v>
      </c>
      <c r="AP30" s="2">
        <f>IF(H30="","",H30*(Inflation!$B$2/AO30))</f>
        <v>173.87146268368133</v>
      </c>
      <c r="AQ30" s="2">
        <f>IF(I30="","",I30*(Inflation!$B$2/AO30))</f>
        <v>140.43922757153905</v>
      </c>
      <c r="AR30" s="2">
        <f>IF(J30="","",J30*(Inflation!$B$2/AO30))</f>
        <v>207.29668600154676</v>
      </c>
      <c r="AS30" s="2">
        <f>IF(O30="","",VLOOKUP(O30,Inflation!$A$2:'Inflation'!$B$25,2))</f>
        <v>113.78400000000001</v>
      </c>
      <c r="AT30" s="2">
        <f>IF(L30="","",L30*(Inflation!$B$2/AS30))</f>
        <v>169.81864559164731</v>
      </c>
      <c r="AU30" s="2">
        <f>IF(M30="","",M30*(Inflation!$B$2/AS30))</f>
        <v>137.42415603248259</v>
      </c>
      <c r="AV30" s="2">
        <f>IF(N30="","",N30*(Inflation!$B$2/AS30))</f>
        <v>202.21313515081204</v>
      </c>
      <c r="AW30" s="2">
        <f>IF(S30="","",VLOOKUP(S30,Inflation!$A$2:'Inflation'!$B$25,2))</f>
        <v>113.78400000000001</v>
      </c>
      <c r="AX30" s="2">
        <f>IF(P30="","",P30*(Inflation!$B$2/AW30))</f>
        <v>34.680334493426137</v>
      </c>
      <c r="AY30" s="2">
        <f>IF(Q30="","",Q30*(Inflation!$B$2/AW30))</f>
        <v>10.945410866202629</v>
      </c>
      <c r="AZ30" s="2">
        <f>IF(R30="","",R30*(Inflation!$B$2/AW30))</f>
        <v>58.408246326372769</v>
      </c>
      <c r="BA30" s="2">
        <f>IF(W30="","",VLOOKUP(W30,Inflation!$A$2:'Inflation'!$B$25,2))</f>
        <v>113.78400000000001</v>
      </c>
      <c r="BB30" s="2">
        <f>IF(T30="","",T30*(Inflation!$B$2/BA30))</f>
        <v>34.680334493426137</v>
      </c>
      <c r="BC30" s="2">
        <f>IF(U30="","",U30*(Inflation!$B$2/BA30))</f>
        <v>10.945410866202629</v>
      </c>
      <c r="BD30" s="2">
        <f>IF(V30="","",V30*(Inflation!$B$2/BA30))</f>
        <v>58.408246326372769</v>
      </c>
      <c r="BE30" s="2" t="str">
        <f>IF(AA30="","",VLOOKUP(AA30,Inflation!$A$2:'Inflation'!$B$25,2))</f>
        <v/>
      </c>
      <c r="BF30" s="2" t="str">
        <f>IF(X30="","",X30*(Inflation!$B$2/BE30))</f>
        <v/>
      </c>
      <c r="BG30" s="2" t="str">
        <f>IF(Y30="","",Y30*(Inflation!$B$2/BE30))</f>
        <v/>
      </c>
      <c r="BH30" s="2" t="str">
        <f>IF(Z30="","",Z30*(Inflation!$B$2/BE30))</f>
        <v/>
      </c>
      <c r="BI30" s="2" t="str">
        <f>IF(AE30="","",VLOOKUP(AE30,Inflation!$A$2:'Inflation'!$B$25,2))</f>
        <v/>
      </c>
      <c r="BJ30" s="2" t="str">
        <f>IF(AB30="","",AB30*(Inflation!$B$2/BI30))</f>
        <v/>
      </c>
      <c r="BK30" s="2" t="str">
        <f>IF(AC30="","",AC30*(Inflation!$B$2/BI30))</f>
        <v/>
      </c>
      <c r="BL30" s="2" t="str">
        <f>IF(AD30="","",AD30*(Inflation!$B$2/BI30))</f>
        <v/>
      </c>
      <c r="BM30" s="2" t="str">
        <f>IF(AI30="","",VLOOKUP(AI30,Inflation!$A$2:'Inflation'!$B$25,2))</f>
        <v/>
      </c>
      <c r="BN30" s="2" t="str">
        <f>IF(AF30="","",AF30*(Inflation!$B$2/BM30))</f>
        <v/>
      </c>
      <c r="BO30" s="2" t="str">
        <f>IF(AG30="","",AG30*(Inflation!$B$2/BM30))</f>
        <v/>
      </c>
      <c r="BP30" s="2" t="str">
        <f>IF(AH30="","",AH30*(Inflation!$B$2/BM30))</f>
        <v/>
      </c>
      <c r="BQ30" s="2" t="str">
        <f>IF(AM30="","",VLOOKUP(AM30,Inflation!$A$2:'Inflation'!$B$25,2))</f>
        <v/>
      </c>
      <c r="BR30" s="2" t="str">
        <f>IF(AJ30="","",AJ30*(Inflation!$B$2/BQ30))</f>
        <v/>
      </c>
      <c r="BS30" s="2" t="str">
        <f>IF(AK30="","",AK30*(Inflation!$B$2/BQ30))</f>
        <v/>
      </c>
      <c r="BT30" s="2" t="str">
        <f>IF(AL30="","",AL30*(Inflation!$B$2/BQ30))</f>
        <v/>
      </c>
    </row>
    <row r="31" spans="1:72" ht="22.5" x14ac:dyDescent="0.2">
      <c r="A31" s="66" t="s">
        <v>235</v>
      </c>
      <c r="B31" s="66" t="s">
        <v>37</v>
      </c>
      <c r="C31" s="66" t="s">
        <v>236</v>
      </c>
      <c r="D31" s="66" t="s">
        <v>237</v>
      </c>
      <c r="E31" s="66"/>
      <c r="F31" s="69" t="s">
        <v>339</v>
      </c>
      <c r="G31" s="2" t="s">
        <v>416</v>
      </c>
      <c r="H31" s="66" t="s">
        <v>373</v>
      </c>
      <c r="I31" s="66" t="s">
        <v>373</v>
      </c>
      <c r="J31" s="66" t="s">
        <v>373</v>
      </c>
      <c r="K31" s="66"/>
      <c r="L31" s="66" t="s">
        <v>373</v>
      </c>
      <c r="M31" s="66" t="s">
        <v>373</v>
      </c>
      <c r="N31" s="66" t="s">
        <v>373</v>
      </c>
      <c r="O31" s="66"/>
      <c r="P31" s="71"/>
      <c r="Q31" s="71"/>
      <c r="R31" s="71"/>
      <c r="S31" s="73"/>
      <c r="T31" s="71"/>
      <c r="U31" s="71"/>
      <c r="V31" s="71"/>
      <c r="W31" s="73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O31" s="2" t="str">
        <f>IF(K31="","",VLOOKUP(K31,Inflation!$A$2:'Inflation'!$B$25,2))</f>
        <v/>
      </c>
      <c r="AP31" s="2" t="str">
        <f>IF(H31="","",H31*(Inflation!$B$2/AO31))</f>
        <v/>
      </c>
      <c r="AQ31" s="2" t="str">
        <f>IF(I31="","",I31*(Inflation!$B$2/AO31))</f>
        <v/>
      </c>
      <c r="AR31" s="2" t="str">
        <f>IF(J31="","",J31*(Inflation!$B$2/AO31))</f>
        <v/>
      </c>
      <c r="AS31" s="2" t="str">
        <f>IF(O31="","",VLOOKUP(O31,Inflation!$A$2:'Inflation'!$B$25,2))</f>
        <v/>
      </c>
      <c r="AT31" s="2" t="str">
        <f>IF(L31="","",L31*(Inflation!$B$2/AS31))</f>
        <v/>
      </c>
      <c r="AU31" s="2" t="str">
        <f>IF(M31="","",M31*(Inflation!$B$2/AS31))</f>
        <v/>
      </c>
      <c r="AV31" s="2" t="str">
        <f>IF(N31="","",N31*(Inflation!$B$2/AS31))</f>
        <v/>
      </c>
      <c r="AW31" s="2" t="str">
        <f>IF(S31="","",VLOOKUP(S31,Inflation!$A$2:'Inflation'!$B$25,2))</f>
        <v/>
      </c>
      <c r="AX31" s="2" t="str">
        <f>IF(P31="","",P31*(Inflation!$B$2/AW31))</f>
        <v/>
      </c>
      <c r="AY31" s="2" t="str">
        <f>IF(Q31="","",Q31*(Inflation!$B$2/AW31))</f>
        <v/>
      </c>
      <c r="AZ31" s="2" t="str">
        <f>IF(R31="","",R31*(Inflation!$B$2/AW31))</f>
        <v/>
      </c>
      <c r="BA31" s="2" t="str">
        <f>IF(W31="","",VLOOKUP(W31,Inflation!$A$2:'Inflation'!$B$25,2))</f>
        <v/>
      </c>
      <c r="BB31" s="2" t="str">
        <f>IF(T31="","",T31*(Inflation!$B$2/BA31))</f>
        <v/>
      </c>
      <c r="BC31" s="2" t="str">
        <f>IF(U31="","",U31*(Inflation!$B$2/BA31))</f>
        <v/>
      </c>
      <c r="BD31" s="2" t="str">
        <f>IF(V31="","",V31*(Inflation!$B$2/BA31))</f>
        <v/>
      </c>
      <c r="BE31" s="2" t="str">
        <f>IF(AA31="","",VLOOKUP(AA31,Inflation!$A$2:'Inflation'!$B$25,2))</f>
        <v/>
      </c>
      <c r="BF31" s="2" t="str">
        <f>IF(X31="","",X31*(Inflation!$B$2/BE31))</f>
        <v/>
      </c>
      <c r="BG31" s="2" t="str">
        <f>IF(Y31="","",Y31*(Inflation!$B$2/BE31))</f>
        <v/>
      </c>
      <c r="BH31" s="2" t="str">
        <f>IF(Z31="","",Z31*(Inflation!$B$2/BE31))</f>
        <v/>
      </c>
      <c r="BI31" s="2" t="str">
        <f>IF(AE31="","",VLOOKUP(AE31,Inflation!$A$2:'Inflation'!$B$25,2))</f>
        <v/>
      </c>
      <c r="BJ31" s="2" t="str">
        <f>IF(AB31="","",AB31*(Inflation!$B$2/BI31))</f>
        <v/>
      </c>
      <c r="BK31" s="2" t="str">
        <f>IF(AC31="","",AC31*(Inflation!$B$2/BI31))</f>
        <v/>
      </c>
      <c r="BL31" s="2" t="str">
        <f>IF(AD31="","",AD31*(Inflation!$B$2/BI31))</f>
        <v/>
      </c>
      <c r="BM31" s="2" t="str">
        <f>IF(AI31="","",VLOOKUP(AI31,Inflation!$A$2:'Inflation'!$B$25,2))</f>
        <v/>
      </c>
      <c r="BN31" s="2" t="str">
        <f>IF(AF31="","",AF31*(Inflation!$B$2/BM31))</f>
        <v/>
      </c>
      <c r="BO31" s="2" t="str">
        <f>IF(AG31="","",AG31*(Inflation!$B$2/BM31))</f>
        <v/>
      </c>
      <c r="BP31" s="2" t="str">
        <f>IF(AH31="","",AH31*(Inflation!$B$2/BM31))</f>
        <v/>
      </c>
      <c r="BQ31" s="2" t="str">
        <f>IF(AM31="","",VLOOKUP(AM31,Inflation!$A$2:'Inflation'!$B$25,2))</f>
        <v/>
      </c>
      <c r="BR31" s="2" t="str">
        <f>IF(AJ31="","",AJ31*(Inflation!$B$2/BQ31))</f>
        <v/>
      </c>
      <c r="BS31" s="2" t="str">
        <f>IF(AK31="","",AK31*(Inflation!$B$2/BQ31))</f>
        <v/>
      </c>
      <c r="BT31" s="2" t="str">
        <f>IF(AL31="","",AL31*(Inflation!$B$2/BQ31))</f>
        <v/>
      </c>
    </row>
    <row r="32" spans="1:72" ht="33.75" x14ac:dyDescent="0.2">
      <c r="A32" s="67" t="s">
        <v>238</v>
      </c>
      <c r="B32" s="67" t="s">
        <v>1</v>
      </c>
      <c r="C32" s="67" t="s">
        <v>6</v>
      </c>
      <c r="D32" s="67" t="s">
        <v>239</v>
      </c>
      <c r="E32" s="67"/>
      <c r="F32" s="70" t="s">
        <v>340</v>
      </c>
      <c r="G32" s="2" t="s">
        <v>417</v>
      </c>
      <c r="H32" s="72">
        <v>329</v>
      </c>
      <c r="I32" s="67" t="s">
        <v>373</v>
      </c>
      <c r="J32" s="67" t="s">
        <v>373</v>
      </c>
      <c r="K32" s="74">
        <v>2021</v>
      </c>
      <c r="L32" s="72">
        <v>329</v>
      </c>
      <c r="M32" s="67" t="s">
        <v>373</v>
      </c>
      <c r="N32" s="67" t="s">
        <v>373</v>
      </c>
      <c r="O32" s="74">
        <v>2021</v>
      </c>
      <c r="P32" s="67" t="s">
        <v>373</v>
      </c>
      <c r="Q32" s="67" t="s">
        <v>373</v>
      </c>
      <c r="R32" s="67" t="s">
        <v>373</v>
      </c>
      <c r="S32" s="67"/>
      <c r="T32" s="67" t="s">
        <v>373</v>
      </c>
      <c r="U32" s="67" t="s">
        <v>373</v>
      </c>
      <c r="V32" s="67" t="s">
        <v>373</v>
      </c>
      <c r="W32" s="67"/>
      <c r="X32" s="67" t="s">
        <v>373</v>
      </c>
      <c r="Y32" s="67" t="s">
        <v>373</v>
      </c>
      <c r="Z32" s="67" t="s">
        <v>373</v>
      </c>
      <c r="AA32" s="67"/>
      <c r="AB32" s="67" t="s">
        <v>373</v>
      </c>
      <c r="AC32" s="67" t="s">
        <v>373</v>
      </c>
      <c r="AD32" s="67" t="s">
        <v>373</v>
      </c>
      <c r="AE32" s="67"/>
      <c r="AF32" s="67" t="s">
        <v>373</v>
      </c>
      <c r="AG32" s="67" t="s">
        <v>373</v>
      </c>
      <c r="AH32" s="67" t="s">
        <v>373</v>
      </c>
      <c r="AI32" s="67"/>
      <c r="AJ32" s="67" t="s">
        <v>373</v>
      </c>
      <c r="AK32" s="67" t="s">
        <v>373</v>
      </c>
      <c r="AL32" s="67" t="s">
        <v>373</v>
      </c>
      <c r="AM32" s="67"/>
      <c r="AO32" s="2">
        <f>IF(K32="","",VLOOKUP(K32,Inflation!$A$2:'Inflation'!$B$25,2))</f>
        <v>118.895</v>
      </c>
      <c r="AP32" s="2">
        <f>IF(H32="","",H32*(Inflation!$B$2/AO32))</f>
        <v>220.77132764203711</v>
      </c>
      <c r="AQ32" s="2" t="str">
        <f>IF(I32="","",I32*(Inflation!$B$2/AO32))</f>
        <v/>
      </c>
      <c r="AR32" s="2" t="str">
        <f>IF(J32="","",J32*(Inflation!$B$2/AO32))</f>
        <v/>
      </c>
      <c r="AS32" s="2">
        <f>IF(O32="","",VLOOKUP(O32,Inflation!$A$2:'Inflation'!$B$25,2))</f>
        <v>118.895</v>
      </c>
      <c r="AT32" s="2">
        <f>IF(L32="","",L32*(Inflation!$B$2/AS32))</f>
        <v>220.77132764203711</v>
      </c>
      <c r="AU32" s="2" t="str">
        <f>IF(M32="","",M32*(Inflation!$B$2/AS32))</f>
        <v/>
      </c>
      <c r="AV32" s="2" t="str">
        <f>IF(N32="","",N32*(Inflation!$B$2/AS32))</f>
        <v/>
      </c>
      <c r="AW32" s="2" t="str">
        <f>IF(S32="","",VLOOKUP(S32,Inflation!$A$2:'Inflation'!$B$25,2))</f>
        <v/>
      </c>
      <c r="AX32" s="2" t="str">
        <f>IF(P32="","",P32*(Inflation!$B$2/AW32))</f>
        <v/>
      </c>
      <c r="AY32" s="2" t="str">
        <f>IF(Q32="","",Q32*(Inflation!$B$2/AW32))</f>
        <v/>
      </c>
      <c r="AZ32" s="2" t="str">
        <f>IF(R32="","",R32*(Inflation!$B$2/AW32))</f>
        <v/>
      </c>
      <c r="BA32" s="2" t="str">
        <f>IF(W32="","",VLOOKUP(W32,Inflation!$A$2:'Inflation'!$B$25,2))</f>
        <v/>
      </c>
      <c r="BB32" s="2" t="str">
        <f>IF(T32="","",T32*(Inflation!$B$2/BA32))</f>
        <v/>
      </c>
      <c r="BC32" s="2" t="str">
        <f>IF(U32="","",U32*(Inflation!$B$2/BA32))</f>
        <v/>
      </c>
      <c r="BD32" s="2" t="str">
        <f>IF(V32="","",V32*(Inflation!$B$2/BA32))</f>
        <v/>
      </c>
      <c r="BE32" s="2" t="str">
        <f>IF(AA32="","",VLOOKUP(AA32,Inflation!$A$2:'Inflation'!$B$25,2))</f>
        <v/>
      </c>
      <c r="BF32" s="2" t="str">
        <f>IF(X32="","",X32*(Inflation!$B$2/BE32))</f>
        <v/>
      </c>
      <c r="BG32" s="2" t="str">
        <f>IF(Y32="","",Y32*(Inflation!$B$2/BE32))</f>
        <v/>
      </c>
      <c r="BH32" s="2" t="str">
        <f>IF(Z32="","",Z32*(Inflation!$B$2/BE32))</f>
        <v/>
      </c>
      <c r="BI32" s="2" t="str">
        <f>IF(AE32="","",VLOOKUP(AE32,Inflation!$A$2:'Inflation'!$B$25,2))</f>
        <v/>
      </c>
      <c r="BJ32" s="2" t="str">
        <f>IF(AB32="","",AB32*(Inflation!$B$2/BI32))</f>
        <v/>
      </c>
      <c r="BK32" s="2" t="str">
        <f>IF(AC32="","",AC32*(Inflation!$B$2/BI32))</f>
        <v/>
      </c>
      <c r="BL32" s="2" t="str">
        <f>IF(AD32="","",AD32*(Inflation!$B$2/BI32))</f>
        <v/>
      </c>
      <c r="BM32" s="2" t="str">
        <f>IF(AI32="","",VLOOKUP(AI32,Inflation!$A$2:'Inflation'!$B$25,2))</f>
        <v/>
      </c>
      <c r="BN32" s="2" t="str">
        <f>IF(AF32="","",AF32*(Inflation!$B$2/BM32))</f>
        <v/>
      </c>
      <c r="BO32" s="2" t="str">
        <f>IF(AG32="","",AG32*(Inflation!$B$2/BM32))</f>
        <v/>
      </c>
      <c r="BP32" s="2" t="str">
        <f>IF(AH32="","",AH32*(Inflation!$B$2/BM32))</f>
        <v/>
      </c>
      <c r="BQ32" s="2" t="str">
        <f>IF(AM32="","",VLOOKUP(AM32,Inflation!$A$2:'Inflation'!$B$25,2))</f>
        <v/>
      </c>
      <c r="BR32" s="2" t="str">
        <f>IF(AJ32="","",AJ32*(Inflation!$B$2/BQ32))</f>
        <v/>
      </c>
      <c r="BS32" s="2" t="str">
        <f>IF(AK32="","",AK32*(Inflation!$B$2/BQ32))</f>
        <v/>
      </c>
      <c r="BT32" s="2" t="str">
        <f>IF(AL32="","",AL32*(Inflation!$B$2/BQ32))</f>
        <v/>
      </c>
    </row>
    <row r="33" spans="1:72" x14ac:dyDescent="0.2">
      <c r="A33" s="66" t="s">
        <v>240</v>
      </c>
      <c r="B33" s="66" t="s">
        <v>42</v>
      </c>
      <c r="C33" s="66" t="s">
        <v>137</v>
      </c>
      <c r="D33" s="66" t="s">
        <v>138</v>
      </c>
      <c r="E33" s="66"/>
      <c r="F33" s="69" t="s">
        <v>341</v>
      </c>
      <c r="G33" s="2" t="s">
        <v>418</v>
      </c>
      <c r="H33" s="66" t="s">
        <v>373</v>
      </c>
      <c r="I33" s="66" t="s">
        <v>373</v>
      </c>
      <c r="J33" s="66" t="s">
        <v>373</v>
      </c>
      <c r="K33" s="66"/>
      <c r="L33" s="66" t="s">
        <v>373</v>
      </c>
      <c r="M33" s="66" t="s">
        <v>373</v>
      </c>
      <c r="N33" s="66" t="s">
        <v>373</v>
      </c>
      <c r="O33" s="66"/>
      <c r="P33" s="66" t="s">
        <v>373</v>
      </c>
      <c r="Q33" s="66" t="s">
        <v>373</v>
      </c>
      <c r="R33" s="66" t="s">
        <v>373</v>
      </c>
      <c r="S33" s="66"/>
      <c r="T33" s="66" t="s">
        <v>373</v>
      </c>
      <c r="U33" s="66" t="s">
        <v>373</v>
      </c>
      <c r="V33" s="66" t="s">
        <v>373</v>
      </c>
      <c r="W33" s="66"/>
      <c r="X33" s="66" t="s">
        <v>373</v>
      </c>
      <c r="Y33" s="66" t="s">
        <v>373</v>
      </c>
      <c r="Z33" s="66" t="s">
        <v>373</v>
      </c>
      <c r="AA33" s="66"/>
      <c r="AB33" s="66" t="s">
        <v>373</v>
      </c>
      <c r="AC33" s="66" t="s">
        <v>373</v>
      </c>
      <c r="AD33" s="66" t="s">
        <v>373</v>
      </c>
      <c r="AE33" s="66"/>
      <c r="AF33" s="66" t="s">
        <v>373</v>
      </c>
      <c r="AG33" s="66" t="s">
        <v>373</v>
      </c>
      <c r="AH33" s="66" t="s">
        <v>373</v>
      </c>
      <c r="AI33" s="66"/>
      <c r="AJ33" s="66" t="s">
        <v>373</v>
      </c>
      <c r="AK33" s="66" t="s">
        <v>373</v>
      </c>
      <c r="AL33" s="66" t="s">
        <v>373</v>
      </c>
      <c r="AM33" s="66"/>
      <c r="AO33" s="2" t="str">
        <f>IF(K33="","",VLOOKUP(K33,Inflation!$A$2:'Inflation'!$B$25,2))</f>
        <v/>
      </c>
      <c r="AP33" s="2" t="str">
        <f>IF(H33="","",H33*(Inflation!$B$2/AO33))</f>
        <v/>
      </c>
      <c r="AQ33" s="2" t="str">
        <f>IF(I33="","",I33*(Inflation!$B$2/AO33))</f>
        <v/>
      </c>
      <c r="AR33" s="2" t="str">
        <f>IF(J33="","",J33*(Inflation!$B$2/AO33))</f>
        <v/>
      </c>
      <c r="AS33" s="2" t="str">
        <f>IF(O33="","",VLOOKUP(O33,Inflation!$A$2:'Inflation'!$B$25,2))</f>
        <v/>
      </c>
      <c r="AT33" s="2" t="str">
        <f>IF(L33="","",L33*(Inflation!$B$2/AS33))</f>
        <v/>
      </c>
      <c r="AU33" s="2" t="str">
        <f>IF(M33="","",M33*(Inflation!$B$2/AS33))</f>
        <v/>
      </c>
      <c r="AV33" s="2" t="str">
        <f>IF(N33="","",N33*(Inflation!$B$2/AS33))</f>
        <v/>
      </c>
      <c r="AW33" s="2" t="str">
        <f>IF(S33="","",VLOOKUP(S33,Inflation!$A$2:'Inflation'!$B$25,2))</f>
        <v/>
      </c>
      <c r="AX33" s="2" t="str">
        <f>IF(P33="","",P33*(Inflation!$B$2/AW33))</f>
        <v/>
      </c>
      <c r="AY33" s="2" t="str">
        <f>IF(Q33="","",Q33*(Inflation!$B$2/AW33))</f>
        <v/>
      </c>
      <c r="AZ33" s="2" t="str">
        <f>IF(R33="","",R33*(Inflation!$B$2/AW33))</f>
        <v/>
      </c>
      <c r="BA33" s="2" t="str">
        <f>IF(W33="","",VLOOKUP(W33,Inflation!$A$2:'Inflation'!$B$25,2))</f>
        <v/>
      </c>
      <c r="BB33" s="2" t="str">
        <f>IF(T33="","",T33*(Inflation!$B$2/BA33))</f>
        <v/>
      </c>
      <c r="BC33" s="2" t="str">
        <f>IF(U33="","",U33*(Inflation!$B$2/BA33))</f>
        <v/>
      </c>
      <c r="BD33" s="2" t="str">
        <f>IF(V33="","",V33*(Inflation!$B$2/BA33))</f>
        <v/>
      </c>
      <c r="BE33" s="2" t="str">
        <f>IF(AA33="","",VLOOKUP(AA33,Inflation!$A$2:'Inflation'!$B$25,2))</f>
        <v/>
      </c>
      <c r="BF33" s="2" t="str">
        <f>IF(X33="","",X33*(Inflation!$B$2/BE33))</f>
        <v/>
      </c>
      <c r="BG33" s="2" t="str">
        <f>IF(Y33="","",Y33*(Inflation!$B$2/BE33))</f>
        <v/>
      </c>
      <c r="BH33" s="2" t="str">
        <f>IF(Z33="","",Z33*(Inflation!$B$2/BE33))</f>
        <v/>
      </c>
      <c r="BI33" s="2" t="str">
        <f>IF(AE33="","",VLOOKUP(AE33,Inflation!$A$2:'Inflation'!$B$25,2))</f>
        <v/>
      </c>
      <c r="BJ33" s="2" t="str">
        <f>IF(AB33="","",AB33*(Inflation!$B$2/BI33))</f>
        <v/>
      </c>
      <c r="BK33" s="2" t="str">
        <f>IF(AC33="","",AC33*(Inflation!$B$2/BI33))</f>
        <v/>
      </c>
      <c r="BL33" s="2" t="str">
        <f>IF(AD33="","",AD33*(Inflation!$B$2/BI33))</f>
        <v/>
      </c>
      <c r="BM33" s="2" t="str">
        <f>IF(AI33="","",VLOOKUP(AI33,Inflation!$A$2:'Inflation'!$B$25,2))</f>
        <v/>
      </c>
      <c r="BN33" s="2" t="str">
        <f>IF(AF33="","",AF33*(Inflation!$B$2/BM33))</f>
        <v/>
      </c>
      <c r="BO33" s="2" t="str">
        <f>IF(AG33="","",AG33*(Inflation!$B$2/BM33))</f>
        <v/>
      </c>
      <c r="BP33" s="2" t="str">
        <f>IF(AH33="","",AH33*(Inflation!$B$2/BM33))</f>
        <v/>
      </c>
      <c r="BQ33" s="2" t="str">
        <f>IF(AM33="","",VLOOKUP(AM33,Inflation!$A$2:'Inflation'!$B$25,2))</f>
        <v/>
      </c>
      <c r="BR33" s="2" t="str">
        <f>IF(AJ33="","",AJ33*(Inflation!$B$2/BQ33))</f>
        <v/>
      </c>
      <c r="BS33" s="2" t="str">
        <f>IF(AK33="","",AK33*(Inflation!$B$2/BQ33))</f>
        <v/>
      </c>
      <c r="BT33" s="2" t="str">
        <f>IF(AL33="","",AL33*(Inflation!$B$2/BQ33))</f>
        <v/>
      </c>
    </row>
    <row r="34" spans="1:72" x14ac:dyDescent="0.2">
      <c r="A34" s="66" t="s">
        <v>241</v>
      </c>
      <c r="B34" s="66" t="s">
        <v>42</v>
      </c>
      <c r="C34" s="66" t="s">
        <v>2</v>
      </c>
      <c r="D34" s="66" t="s">
        <v>242</v>
      </c>
      <c r="E34" s="66" t="s">
        <v>308</v>
      </c>
      <c r="F34" s="69" t="s">
        <v>342</v>
      </c>
      <c r="G34" s="2" t="s">
        <v>419</v>
      </c>
      <c r="H34" s="66" t="s">
        <v>373</v>
      </c>
      <c r="I34" s="66" t="s">
        <v>373</v>
      </c>
      <c r="J34" s="66" t="s">
        <v>373</v>
      </c>
      <c r="K34" s="66"/>
      <c r="L34" s="66" t="s">
        <v>373</v>
      </c>
      <c r="M34" s="66" t="s">
        <v>373</v>
      </c>
      <c r="N34" s="66" t="s">
        <v>373</v>
      </c>
      <c r="O34" s="66"/>
      <c r="P34" s="78">
        <v>5.9</v>
      </c>
      <c r="Q34" s="80" t="s">
        <v>373</v>
      </c>
      <c r="R34" s="80" t="s">
        <v>373</v>
      </c>
      <c r="S34" s="79">
        <v>2021</v>
      </c>
      <c r="T34" s="78">
        <v>5.9</v>
      </c>
      <c r="U34" s="80" t="s">
        <v>373</v>
      </c>
      <c r="V34" s="80" t="s">
        <v>373</v>
      </c>
      <c r="W34" s="79">
        <v>2021</v>
      </c>
      <c r="X34" s="66" t="s">
        <v>373</v>
      </c>
      <c r="Y34" s="66" t="s">
        <v>373</v>
      </c>
      <c r="Z34" s="66" t="s">
        <v>373</v>
      </c>
      <c r="AA34" s="66"/>
      <c r="AB34" s="66" t="s">
        <v>373</v>
      </c>
      <c r="AC34" s="66" t="s">
        <v>373</v>
      </c>
      <c r="AD34" s="66" t="s">
        <v>373</v>
      </c>
      <c r="AE34" s="66"/>
      <c r="AF34" s="66" t="s">
        <v>373</v>
      </c>
      <c r="AG34" s="66" t="s">
        <v>373</v>
      </c>
      <c r="AH34" s="66" t="s">
        <v>373</v>
      </c>
      <c r="AI34" s="66"/>
      <c r="AJ34" s="66" t="s">
        <v>373</v>
      </c>
      <c r="AK34" s="66" t="s">
        <v>373</v>
      </c>
      <c r="AL34" s="66" t="s">
        <v>373</v>
      </c>
      <c r="AM34" s="66"/>
      <c r="AO34" s="2" t="str">
        <f>IF(K34="","",VLOOKUP(K34,Inflation!$A$2:'Inflation'!$B$25,2))</f>
        <v/>
      </c>
      <c r="AP34" s="2" t="str">
        <f>IF(H34="","",H34*(Inflation!$B$2/AO34))</f>
        <v/>
      </c>
      <c r="AQ34" s="2" t="str">
        <f>IF(I34="","",I34*(Inflation!$B$2/AO34))</f>
        <v/>
      </c>
      <c r="AR34" s="2" t="str">
        <f>IF(J34="","",J34*(Inflation!$B$2/AO34))</f>
        <v/>
      </c>
      <c r="AS34" s="2" t="str">
        <f>IF(O34="","",VLOOKUP(O34,Inflation!$A$2:'Inflation'!$B$25,2))</f>
        <v/>
      </c>
      <c r="AT34" s="2" t="str">
        <f>IF(L34="","",L34*(Inflation!$B$2/AS34))</f>
        <v/>
      </c>
      <c r="AU34" s="2" t="str">
        <f>IF(M34="","",M34*(Inflation!$B$2/AS34))</f>
        <v/>
      </c>
      <c r="AV34" s="2" t="str">
        <f>IF(N34="","",N34*(Inflation!$B$2/AS34))</f>
        <v/>
      </c>
      <c r="AW34" s="2">
        <f>IF(S34="","",VLOOKUP(S34,Inflation!$A$2:'Inflation'!$B$25,2))</f>
        <v>118.895</v>
      </c>
      <c r="AX34" s="2">
        <f>IF(P34="","",P34*(Inflation!$B$2/AW34))</f>
        <v>3.9591210732158633</v>
      </c>
      <c r="AY34" s="2" t="str">
        <f>IF(Q34="","",Q34*(Inflation!$B$2/AW34))</f>
        <v/>
      </c>
      <c r="AZ34" s="2" t="str">
        <f>IF(R34="","",R34*(Inflation!$B$2/AW34))</f>
        <v/>
      </c>
      <c r="BA34" s="2">
        <f>IF(W34="","",VLOOKUP(W34,Inflation!$A$2:'Inflation'!$B$25,2))</f>
        <v>118.895</v>
      </c>
      <c r="BB34" s="2">
        <f>IF(T34="","",T34*(Inflation!$B$2/BA34))</f>
        <v>3.9591210732158633</v>
      </c>
      <c r="BC34" s="2" t="str">
        <f>IF(U34="","",U34*(Inflation!$B$2/BA34))</f>
        <v/>
      </c>
      <c r="BD34" s="2" t="str">
        <f>IF(V34="","",V34*(Inflation!$B$2/BA34))</f>
        <v/>
      </c>
      <c r="BE34" s="2" t="str">
        <f>IF(AA34="","",VLOOKUP(AA34,Inflation!$A$2:'Inflation'!$B$25,2))</f>
        <v/>
      </c>
      <c r="BF34" s="2" t="str">
        <f>IF(X34="","",X34*(Inflation!$B$2/BE34))</f>
        <v/>
      </c>
      <c r="BG34" s="2" t="str">
        <f>IF(Y34="","",Y34*(Inflation!$B$2/BE34))</f>
        <v/>
      </c>
      <c r="BH34" s="2" t="str">
        <f>IF(Z34="","",Z34*(Inflation!$B$2/BE34))</f>
        <v/>
      </c>
      <c r="BI34" s="2" t="str">
        <f>IF(AE34="","",VLOOKUP(AE34,Inflation!$A$2:'Inflation'!$B$25,2))</f>
        <v/>
      </c>
      <c r="BJ34" s="2" t="str">
        <f>IF(AB34="","",AB34*(Inflation!$B$2/BI34))</f>
        <v/>
      </c>
      <c r="BK34" s="2" t="str">
        <f>IF(AC34="","",AC34*(Inflation!$B$2/BI34))</f>
        <v/>
      </c>
      <c r="BL34" s="2" t="str">
        <f>IF(AD34="","",AD34*(Inflation!$B$2/BI34))</f>
        <v/>
      </c>
      <c r="BM34" s="2" t="str">
        <f>IF(AI34="","",VLOOKUP(AI34,Inflation!$A$2:'Inflation'!$B$25,2))</f>
        <v/>
      </c>
      <c r="BN34" s="2" t="str">
        <f>IF(AF34="","",AF34*(Inflation!$B$2/BM34))</f>
        <v/>
      </c>
      <c r="BO34" s="2" t="str">
        <f>IF(AG34="","",AG34*(Inflation!$B$2/BM34))</f>
        <v/>
      </c>
      <c r="BP34" s="2" t="str">
        <f>IF(AH34="","",AH34*(Inflation!$B$2/BM34))</f>
        <v/>
      </c>
      <c r="BQ34" s="2" t="str">
        <f>IF(AM34="","",VLOOKUP(AM34,Inflation!$A$2:'Inflation'!$B$25,2))</f>
        <v/>
      </c>
      <c r="BR34" s="2" t="str">
        <f>IF(AJ34="","",AJ34*(Inflation!$B$2/BQ34))</f>
        <v/>
      </c>
      <c r="BS34" s="2" t="str">
        <f>IF(AK34="","",AK34*(Inflation!$B$2/BQ34))</f>
        <v/>
      </c>
      <c r="BT34" s="2" t="str">
        <f>IF(AL34="","",AL34*(Inflation!$B$2/BQ34))</f>
        <v/>
      </c>
    </row>
    <row r="35" spans="1:72" x14ac:dyDescent="0.2">
      <c r="A35" s="66" t="s">
        <v>243</v>
      </c>
      <c r="B35" s="66" t="s">
        <v>244</v>
      </c>
      <c r="C35" s="66" t="s">
        <v>244</v>
      </c>
      <c r="D35" s="66" t="s">
        <v>155</v>
      </c>
      <c r="E35" s="66" t="s">
        <v>379</v>
      </c>
      <c r="F35" s="69" t="s">
        <v>343</v>
      </c>
      <c r="G35" s="2" t="s">
        <v>420</v>
      </c>
      <c r="H35" s="66" t="s">
        <v>373</v>
      </c>
      <c r="I35" s="66" t="s">
        <v>373</v>
      </c>
      <c r="J35" s="66" t="s">
        <v>373</v>
      </c>
      <c r="K35" s="66"/>
      <c r="L35" s="66" t="s">
        <v>373</v>
      </c>
      <c r="M35" s="66" t="s">
        <v>373</v>
      </c>
      <c r="N35" s="66" t="s">
        <v>373</v>
      </c>
      <c r="O35" s="66"/>
      <c r="P35" s="66" t="s">
        <v>373</v>
      </c>
      <c r="Q35" s="66" t="s">
        <v>373</v>
      </c>
      <c r="R35" s="66" t="s">
        <v>373</v>
      </c>
      <c r="S35" s="66"/>
      <c r="T35" s="66" t="s">
        <v>373</v>
      </c>
      <c r="U35" s="66" t="s">
        <v>373</v>
      </c>
      <c r="V35" s="66" t="s">
        <v>373</v>
      </c>
      <c r="W35" s="66"/>
      <c r="X35" s="71">
        <v>12522.99</v>
      </c>
      <c r="Y35" s="66" t="s">
        <v>373</v>
      </c>
      <c r="Z35" s="66" t="s">
        <v>373</v>
      </c>
      <c r="AA35" s="73">
        <v>2021</v>
      </c>
      <c r="AB35" s="71">
        <v>12105.39</v>
      </c>
      <c r="AC35" s="66" t="s">
        <v>373</v>
      </c>
      <c r="AD35" s="66" t="s">
        <v>373</v>
      </c>
      <c r="AE35" s="73">
        <v>2021</v>
      </c>
      <c r="AF35" s="66" t="s">
        <v>373</v>
      </c>
      <c r="AG35" s="66" t="s">
        <v>373</v>
      </c>
      <c r="AH35" s="66" t="s">
        <v>373</v>
      </c>
      <c r="AI35" s="66"/>
      <c r="AJ35" s="66" t="s">
        <v>373</v>
      </c>
      <c r="AK35" s="66" t="s">
        <v>373</v>
      </c>
      <c r="AL35" s="66" t="s">
        <v>373</v>
      </c>
      <c r="AM35" s="66"/>
      <c r="AO35" s="2" t="str">
        <f>IF(K35="","",VLOOKUP(K35,Inflation!$A$2:'Inflation'!$B$25,2))</f>
        <v/>
      </c>
      <c r="AP35" s="2" t="str">
        <f>IF(H35="","",H35*(Inflation!$B$2/AO35))</f>
        <v/>
      </c>
      <c r="AQ35" s="2" t="str">
        <f>IF(I35="","",I35*(Inflation!$B$2/AO35))</f>
        <v/>
      </c>
      <c r="AR35" s="2" t="str">
        <f>IF(J35="","",J35*(Inflation!$B$2/AO35))</f>
        <v/>
      </c>
      <c r="AS35" s="2" t="str">
        <f>IF(O35="","",VLOOKUP(O35,Inflation!$A$2:'Inflation'!$B$25,2))</f>
        <v/>
      </c>
      <c r="AT35" s="2" t="str">
        <f>IF(L35="","",L35*(Inflation!$B$2/AS35))</f>
        <v/>
      </c>
      <c r="AU35" s="2" t="str">
        <f>IF(M35="","",M35*(Inflation!$B$2/AS35))</f>
        <v/>
      </c>
      <c r="AV35" s="2" t="str">
        <f>IF(N35="","",N35*(Inflation!$B$2/AS35))</f>
        <v/>
      </c>
      <c r="AW35" s="2" t="str">
        <f>IF(S35="","",VLOOKUP(S35,Inflation!$A$2:'Inflation'!$B$25,2))</f>
        <v/>
      </c>
      <c r="AX35" s="2" t="str">
        <f>IF(P35="","",P35*(Inflation!$B$2/AW35))</f>
        <v/>
      </c>
      <c r="AY35" s="2" t="str">
        <f>IF(Q35="","",Q35*(Inflation!$B$2/AW35))</f>
        <v/>
      </c>
      <c r="AZ35" s="2" t="str">
        <f>IF(R35="","",R35*(Inflation!$B$2/AW35))</f>
        <v/>
      </c>
      <c r="BA35" s="2" t="str">
        <f>IF(W35="","",VLOOKUP(W35,Inflation!$A$2:'Inflation'!$B$25,2))</f>
        <v/>
      </c>
      <c r="BB35" s="2" t="str">
        <f>IF(T35="","",T35*(Inflation!$B$2/BA35))</f>
        <v/>
      </c>
      <c r="BC35" s="2" t="str">
        <f>IF(U35="","",U35*(Inflation!$B$2/BA35))</f>
        <v/>
      </c>
      <c r="BD35" s="2" t="str">
        <f>IF(V35="","",V35*(Inflation!$B$2/BA35))</f>
        <v/>
      </c>
      <c r="BE35" s="2">
        <f>IF(AA35="","",VLOOKUP(AA35,Inflation!$A$2:'Inflation'!$B$25,2))</f>
        <v>118.895</v>
      </c>
      <c r="BF35" s="2">
        <f>IF(X35="","",X35*(Inflation!$B$2/BE35))</f>
        <v>8403.3955268934787</v>
      </c>
      <c r="BG35" s="2" t="str">
        <f>IF(Y35="","",Y35*(Inflation!$B$2/BE35))</f>
        <v/>
      </c>
      <c r="BH35" s="2" t="str">
        <f>IF(Z35="","",Z35*(Inflation!$B$2/BE35))</f>
        <v/>
      </c>
      <c r="BI35" s="2">
        <f>IF(AE35="","",VLOOKUP(AE35,Inflation!$A$2:'Inflation'!$B$25,2))</f>
        <v>118.895</v>
      </c>
      <c r="BJ35" s="2">
        <f>IF(AB35="","",AB35*(Inflation!$B$2/BI35))</f>
        <v>8123.1702794061994</v>
      </c>
      <c r="BK35" s="2" t="str">
        <f>IF(AC35="","",AC35*(Inflation!$B$2/BI35))</f>
        <v/>
      </c>
      <c r="BL35" s="2" t="str">
        <f>IF(AD35="","",AD35*(Inflation!$B$2/BI35))</f>
        <v/>
      </c>
      <c r="BM35" s="2" t="str">
        <f>IF(AI35="","",VLOOKUP(AI35,Inflation!$A$2:'Inflation'!$B$25,2))</f>
        <v/>
      </c>
      <c r="BN35" s="2" t="str">
        <f>IF(AF35="","",AF35*(Inflation!$B$2/BM35))</f>
        <v/>
      </c>
      <c r="BO35" s="2" t="str">
        <f>IF(AG35="","",AG35*(Inflation!$B$2/BM35))</f>
        <v/>
      </c>
      <c r="BP35" s="2" t="str">
        <f>IF(AH35="","",AH35*(Inflation!$B$2/BM35))</f>
        <v/>
      </c>
      <c r="BQ35" s="2" t="str">
        <f>IF(AM35="","",VLOOKUP(AM35,Inflation!$A$2:'Inflation'!$B$25,2))</f>
        <v/>
      </c>
      <c r="BR35" s="2" t="str">
        <f>IF(AJ35="","",AJ35*(Inflation!$B$2/BQ35))</f>
        <v/>
      </c>
      <c r="BS35" s="2" t="str">
        <f>IF(AK35="","",AK35*(Inflation!$B$2/BQ35))</f>
        <v/>
      </c>
      <c r="BT35" s="2" t="str">
        <f>IF(AL35="","",AL35*(Inflation!$B$2/BQ35))</f>
        <v/>
      </c>
    </row>
    <row r="36" spans="1:72" s="8" customFormat="1" ht="33.75" x14ac:dyDescent="0.2">
      <c r="A36" s="66" t="s">
        <v>245</v>
      </c>
      <c r="B36" s="66" t="s">
        <v>42</v>
      </c>
      <c r="C36" s="66" t="s">
        <v>246</v>
      </c>
      <c r="D36" s="66" t="s">
        <v>247</v>
      </c>
      <c r="E36" s="66" t="s">
        <v>309</v>
      </c>
      <c r="F36" s="69" t="s">
        <v>344</v>
      </c>
      <c r="G36" s="7" t="s">
        <v>454</v>
      </c>
      <c r="H36" s="66" t="s">
        <v>373</v>
      </c>
      <c r="I36" s="66" t="s">
        <v>373</v>
      </c>
      <c r="J36" s="66" t="s">
        <v>373</v>
      </c>
      <c r="K36" s="66"/>
      <c r="L36" s="66" t="s">
        <v>373</v>
      </c>
      <c r="M36" s="66" t="s">
        <v>373</v>
      </c>
      <c r="N36" s="66" t="s">
        <v>373</v>
      </c>
      <c r="O36" s="66"/>
      <c r="P36" s="66" t="s">
        <v>373</v>
      </c>
      <c r="Q36" s="66" t="s">
        <v>373</v>
      </c>
      <c r="R36" s="66" t="s">
        <v>373</v>
      </c>
      <c r="S36" s="66"/>
      <c r="T36" s="66" t="s">
        <v>373</v>
      </c>
      <c r="U36" s="66" t="s">
        <v>373</v>
      </c>
      <c r="V36" s="66" t="s">
        <v>373</v>
      </c>
      <c r="W36" s="66"/>
      <c r="X36" s="66" t="s">
        <v>373</v>
      </c>
      <c r="Y36" s="66" t="s">
        <v>373</v>
      </c>
      <c r="Z36" s="66" t="s">
        <v>373</v>
      </c>
      <c r="AA36" s="66"/>
      <c r="AB36" s="66" t="s">
        <v>373</v>
      </c>
      <c r="AC36" s="66" t="s">
        <v>373</v>
      </c>
      <c r="AD36" s="66" t="s">
        <v>373</v>
      </c>
      <c r="AE36" s="66"/>
      <c r="AF36" s="66" t="s">
        <v>373</v>
      </c>
      <c r="AG36" s="66" t="s">
        <v>373</v>
      </c>
      <c r="AH36" s="66" t="s">
        <v>373</v>
      </c>
      <c r="AI36" s="66"/>
      <c r="AJ36" s="66" t="s">
        <v>373</v>
      </c>
      <c r="AK36" s="66" t="s">
        <v>373</v>
      </c>
      <c r="AL36" s="66" t="s">
        <v>373</v>
      </c>
      <c r="AM36" s="66"/>
      <c r="AO36" s="2" t="str">
        <f>IF(K36="","",VLOOKUP(K36,Inflation!$A$2:'Inflation'!$B$25,2))</f>
        <v/>
      </c>
      <c r="AP36" s="2" t="str">
        <f>IF(H36="","",H36*(Inflation!$B$2/AO36))</f>
        <v/>
      </c>
      <c r="AQ36" s="2" t="str">
        <f>IF(I36="","",I36*(Inflation!$B$2/AO36))</f>
        <v/>
      </c>
      <c r="AR36" s="2" t="str">
        <f>IF(J36="","",J36*(Inflation!$B$2/AO36))</f>
        <v/>
      </c>
      <c r="AS36" s="2" t="str">
        <f>IF(O36="","",VLOOKUP(O36,Inflation!$A$2:'Inflation'!$B$25,2))</f>
        <v/>
      </c>
      <c r="AT36" s="2" t="str">
        <f>IF(L36="","",L36*(Inflation!$B$2/AS36))</f>
        <v/>
      </c>
      <c r="AU36" s="2" t="str">
        <f>IF(M36="","",M36*(Inflation!$B$2/AS36))</f>
        <v/>
      </c>
      <c r="AV36" s="2" t="str">
        <f>IF(N36="","",N36*(Inflation!$B$2/AS36))</f>
        <v/>
      </c>
      <c r="AW36" s="2" t="str">
        <f>IF(S36="","",VLOOKUP(S36,Inflation!$A$2:'Inflation'!$B$25,2))</f>
        <v/>
      </c>
      <c r="AX36" s="2" t="str">
        <f>IF(P36="","",P36*(Inflation!$B$2/AW36))</f>
        <v/>
      </c>
      <c r="AY36" s="2" t="str">
        <f>IF(Q36="","",Q36*(Inflation!$B$2/AW36))</f>
        <v/>
      </c>
      <c r="AZ36" s="2" t="str">
        <f>IF(R36="","",R36*(Inflation!$B$2/AW36))</f>
        <v/>
      </c>
      <c r="BA36" s="2" t="str">
        <f>IF(W36="","",VLOOKUP(W36,Inflation!$A$2:'Inflation'!$B$25,2))</f>
        <v/>
      </c>
      <c r="BB36" s="2" t="str">
        <f>IF(T36="","",T36*(Inflation!$B$2/BA36))</f>
        <v/>
      </c>
      <c r="BC36" s="2" t="str">
        <f>IF(U36="","",U36*(Inflation!$B$2/BA36))</f>
        <v/>
      </c>
      <c r="BD36" s="2" t="str">
        <f>IF(V36="","",V36*(Inflation!$B$2/BA36))</f>
        <v/>
      </c>
      <c r="BE36" s="2" t="str">
        <f>IF(AA36="","",VLOOKUP(AA36,Inflation!$A$2:'Inflation'!$B$25,2))</f>
        <v/>
      </c>
      <c r="BF36" s="2" t="str">
        <f>IF(X36="","",X36*(Inflation!$B$2/BE36))</f>
        <v/>
      </c>
      <c r="BG36" s="2" t="str">
        <f>IF(Y36="","",Y36*(Inflation!$B$2/BE36))</f>
        <v/>
      </c>
      <c r="BH36" s="2" t="str">
        <f>IF(Z36="","",Z36*(Inflation!$B$2/BE36))</f>
        <v/>
      </c>
      <c r="BI36" s="2" t="str">
        <f>IF(AE36="","",VLOOKUP(AE36,Inflation!$A$2:'Inflation'!$B$25,2))</f>
        <v/>
      </c>
      <c r="BJ36" s="2" t="str">
        <f>IF(AB36="","",AB36*(Inflation!$B$2/BI36))</f>
        <v/>
      </c>
      <c r="BK36" s="2" t="str">
        <f>IF(AC36="","",AC36*(Inflation!$B$2/BI36))</f>
        <v/>
      </c>
      <c r="BL36" s="2" t="str">
        <f>IF(AD36="","",AD36*(Inflation!$B$2/BI36))</f>
        <v/>
      </c>
      <c r="BM36" s="2" t="str">
        <f>IF(AI36="","",VLOOKUP(AI36,Inflation!$A$2:'Inflation'!$B$25,2))</f>
        <v/>
      </c>
      <c r="BN36" s="2" t="str">
        <f>IF(AF36="","",AF36*(Inflation!$B$2/BM36))</f>
        <v/>
      </c>
      <c r="BO36" s="2" t="str">
        <f>IF(AG36="","",AG36*(Inflation!$B$2/BM36))</f>
        <v/>
      </c>
      <c r="BP36" s="2" t="str">
        <f>IF(AH36="","",AH36*(Inflation!$B$2/BM36))</f>
        <v/>
      </c>
      <c r="BQ36" s="2" t="str">
        <f>IF(AM36="","",VLOOKUP(AM36,Inflation!$A$2:'Inflation'!$B$25,2))</f>
        <v/>
      </c>
      <c r="BR36" s="2" t="str">
        <f>IF(AJ36="","",AJ36*(Inflation!$B$2/BQ36))</f>
        <v/>
      </c>
      <c r="BS36" s="2" t="str">
        <f>IF(AK36="","",AK36*(Inflation!$B$2/BQ36))</f>
        <v/>
      </c>
      <c r="BT36" s="2" t="str">
        <f>IF(AL36="","",AL36*(Inflation!$B$2/BQ36))</f>
        <v/>
      </c>
    </row>
    <row r="37" spans="1:72" s="8" customFormat="1" x14ac:dyDescent="0.2">
      <c r="A37" s="66" t="s">
        <v>248</v>
      </c>
      <c r="B37" s="66" t="s">
        <v>42</v>
      </c>
      <c r="C37" s="66" t="s">
        <v>39</v>
      </c>
      <c r="D37" s="66" t="s">
        <v>249</v>
      </c>
      <c r="E37" s="66" t="s">
        <v>310</v>
      </c>
      <c r="F37" s="69" t="s">
        <v>345</v>
      </c>
      <c r="G37" s="2" t="s">
        <v>421</v>
      </c>
      <c r="H37" s="66" t="s">
        <v>373</v>
      </c>
      <c r="I37" s="66" t="s">
        <v>373</v>
      </c>
      <c r="J37" s="66" t="s">
        <v>373</v>
      </c>
      <c r="K37" s="66"/>
      <c r="L37" s="66" t="s">
        <v>373</v>
      </c>
      <c r="M37" s="66" t="s">
        <v>373</v>
      </c>
      <c r="N37" s="66" t="s">
        <v>373</v>
      </c>
      <c r="O37" s="66"/>
      <c r="P37" s="71">
        <v>183.6</v>
      </c>
      <c r="Q37" s="66" t="s">
        <v>373</v>
      </c>
      <c r="R37" s="66" t="s">
        <v>373</v>
      </c>
      <c r="S37" s="73">
        <v>2019</v>
      </c>
      <c r="T37" s="71">
        <v>151.1</v>
      </c>
      <c r="U37" s="66" t="s">
        <v>373</v>
      </c>
      <c r="V37" s="66" t="s">
        <v>373</v>
      </c>
      <c r="W37" s="73">
        <v>2019</v>
      </c>
      <c r="X37" s="66" t="s">
        <v>373</v>
      </c>
      <c r="Y37" s="66" t="s">
        <v>373</v>
      </c>
      <c r="Z37" s="66" t="s">
        <v>373</v>
      </c>
      <c r="AA37" s="66"/>
      <c r="AB37" s="66" t="s">
        <v>373</v>
      </c>
      <c r="AC37" s="66" t="s">
        <v>373</v>
      </c>
      <c r="AD37" s="66" t="s">
        <v>373</v>
      </c>
      <c r="AE37" s="66"/>
      <c r="AF37" s="66">
        <f>1.056*733-733</f>
        <v>41.048000000000002</v>
      </c>
      <c r="AG37" s="66">
        <v>0</v>
      </c>
      <c r="AH37" s="66">
        <v>733</v>
      </c>
      <c r="AI37" s="66">
        <v>2020</v>
      </c>
      <c r="AJ37" s="66">
        <f>1.056*733-733</f>
        <v>41.048000000000002</v>
      </c>
      <c r="AK37" s="66">
        <v>0</v>
      </c>
      <c r="AL37" s="66">
        <v>733</v>
      </c>
      <c r="AM37" s="66">
        <v>2020</v>
      </c>
      <c r="AO37" s="7" t="str">
        <f>IF(K37="","",VLOOKUP(K37,Inflation!$A$2:'Inflation'!$B$25,2))</f>
        <v/>
      </c>
      <c r="AP37" s="7" t="str">
        <f>IF(H37="","",H37*(Inflation!$B$2/AO37))</f>
        <v/>
      </c>
      <c r="AQ37" s="7" t="str">
        <f>IF(I37="","",I37*(Inflation!$B$2/AO37))</f>
        <v/>
      </c>
      <c r="AR37" s="7" t="str">
        <f>IF(J37="","",J37*(Inflation!$B$2/AO37))</f>
        <v/>
      </c>
      <c r="AS37" s="7" t="str">
        <f>IF(O37="","",VLOOKUP(O37,Inflation!$A$2:'Inflation'!$B$25,2))</f>
        <v/>
      </c>
      <c r="AT37" s="7" t="str">
        <f>IF(L37="","",L37*(Inflation!$B$2/AS37))</f>
        <v/>
      </c>
      <c r="AU37" s="7" t="str">
        <f>IF(M37="","",M37*(Inflation!$B$2/AS37))</f>
        <v/>
      </c>
      <c r="AV37" s="7" t="str">
        <f>IF(N37="","",N37*(Inflation!$B$2/AS37))</f>
        <v/>
      </c>
      <c r="AW37" s="7">
        <f>IF(S37="","",VLOOKUP(S37,Inflation!$A$2:'Inflation'!$B$25,2))</f>
        <v>112.318</v>
      </c>
      <c r="AX37" s="7">
        <f>IF(P37="","",P37*(Inflation!$B$2/AW37))</f>
        <v>130.41684146797485</v>
      </c>
      <c r="AY37" s="7" t="str">
        <f>IF(Q37="","",Q37*(Inflation!$B$2/AW37))</f>
        <v/>
      </c>
      <c r="AZ37" s="7" t="str">
        <f>IF(R37="","",R37*(Inflation!$B$2/AW37))</f>
        <v/>
      </c>
      <c r="BA37" s="7">
        <f>IF(W37="","",VLOOKUP(W37,Inflation!$A$2:'Inflation'!$B$25,2))</f>
        <v>112.318</v>
      </c>
      <c r="BB37" s="7">
        <f>IF(T37="","",T37*(Inflation!$B$2/BA37))</f>
        <v>107.33107160027778</v>
      </c>
      <c r="BC37" s="7" t="str">
        <f>IF(U37="","",U37*(Inflation!$B$2/BA37))</f>
        <v/>
      </c>
      <c r="BD37" s="7" t="str">
        <f>IF(V37="","",V37*(Inflation!$B$2/BA37))</f>
        <v/>
      </c>
      <c r="BE37" s="7" t="str">
        <f>IF(AA37="","",VLOOKUP(AA37,Inflation!$A$2:'Inflation'!$B$25,2))</f>
        <v/>
      </c>
      <c r="BF37" s="7" t="str">
        <f>IF(X37="","",X37*(Inflation!$B$2/BE37))</f>
        <v/>
      </c>
      <c r="BG37" s="7" t="str">
        <f>IF(Y37="","",Y37*(Inflation!$B$2/BE37))</f>
        <v/>
      </c>
      <c r="BH37" s="7" t="str">
        <f>IF(Z37="","",Z37*(Inflation!$B$2/BE37))</f>
        <v/>
      </c>
      <c r="BI37" s="7" t="str">
        <f>IF(AE37="","",VLOOKUP(AE37,Inflation!$A$2:'Inflation'!$B$25,2))</f>
        <v/>
      </c>
      <c r="BJ37" s="7" t="str">
        <f>IF(AB37="","",AB37*(Inflation!$B$2/BI37))</f>
        <v/>
      </c>
      <c r="BK37" s="7" t="str">
        <f>IF(AC37="","",AC37*(Inflation!$B$2/BI37))</f>
        <v/>
      </c>
      <c r="BL37" s="7" t="str">
        <f>IF(AD37="","",AD37*(Inflation!$B$2/BI37))</f>
        <v/>
      </c>
      <c r="BM37" s="7">
        <f>IF(AI37="","",VLOOKUP(AI37,Inflation!$A$2:'Inflation'!$B$25,2))</f>
        <v>113.78400000000001</v>
      </c>
      <c r="BN37" s="7">
        <f>IF(AF37="","",AF37*(Inflation!$B$2/BM37))</f>
        <v>28.782013147718484</v>
      </c>
      <c r="BO37" s="7">
        <f>IF(AG37="","",AG37*(Inflation!$B$2/BM37))</f>
        <v>0</v>
      </c>
      <c r="BP37" s="7">
        <f>IF(AH37="","",AH37*(Inflation!$B$2/BM37))</f>
        <v>513.96452049497293</v>
      </c>
      <c r="BQ37" s="7">
        <f>IF(AM37="","",VLOOKUP(AM37,Inflation!$A$2:'Inflation'!$B$25,2))</f>
        <v>113.78400000000001</v>
      </c>
      <c r="BR37" s="7">
        <f>IF(AJ37="","",AJ37*(Inflation!$B$2/BQ37))</f>
        <v>28.782013147718484</v>
      </c>
      <c r="BS37" s="7">
        <f>IF(AK37="","",AK37*(Inflation!$B$2/BQ37))</f>
        <v>0</v>
      </c>
      <c r="BT37" s="7">
        <f>IF(AL37="","",AL37*(Inflation!$B$2/BQ37))</f>
        <v>513.96452049497293</v>
      </c>
    </row>
    <row r="38" spans="1:72" s="8" customFormat="1" x14ac:dyDescent="0.2">
      <c r="A38" s="66" t="s">
        <v>250</v>
      </c>
      <c r="B38" s="66" t="s">
        <v>42</v>
      </c>
      <c r="C38" s="66" t="s">
        <v>39</v>
      </c>
      <c r="D38" s="66" t="s">
        <v>251</v>
      </c>
      <c r="E38" s="66" t="s">
        <v>380</v>
      </c>
      <c r="F38" s="69" t="s">
        <v>346</v>
      </c>
      <c r="G38" s="7" t="s">
        <v>422</v>
      </c>
      <c r="H38" s="66" t="s">
        <v>373</v>
      </c>
      <c r="I38" s="66" t="s">
        <v>373</v>
      </c>
      <c r="J38" s="66" t="s">
        <v>373</v>
      </c>
      <c r="K38" s="66"/>
      <c r="L38" s="66" t="s">
        <v>373</v>
      </c>
      <c r="M38" s="66" t="s">
        <v>373</v>
      </c>
      <c r="N38" s="66" t="s">
        <v>373</v>
      </c>
      <c r="O38" s="66"/>
      <c r="P38" s="66" t="s">
        <v>373</v>
      </c>
      <c r="Q38" s="66" t="s">
        <v>373</v>
      </c>
      <c r="R38" s="66" t="s">
        <v>373</v>
      </c>
      <c r="S38" s="66"/>
      <c r="T38" s="66" t="s">
        <v>373</v>
      </c>
      <c r="U38" s="66" t="s">
        <v>373</v>
      </c>
      <c r="V38" s="66" t="s">
        <v>373</v>
      </c>
      <c r="W38" s="66"/>
      <c r="X38" s="71">
        <v>1752</v>
      </c>
      <c r="Y38" s="66" t="s">
        <v>373</v>
      </c>
      <c r="Z38" s="66" t="s">
        <v>373</v>
      </c>
      <c r="AA38" s="73">
        <v>2020</v>
      </c>
      <c r="AB38" s="71">
        <v>1755</v>
      </c>
      <c r="AC38" s="66" t="s">
        <v>373</v>
      </c>
      <c r="AD38" s="66" t="s">
        <v>373</v>
      </c>
      <c r="AE38" s="73">
        <v>2020</v>
      </c>
      <c r="AF38" s="80">
        <f>S38</f>
        <v>0</v>
      </c>
      <c r="AG38" s="80" t="str">
        <f>T38</f>
        <v/>
      </c>
      <c r="AH38" s="80" t="str">
        <f>U38</f>
        <v/>
      </c>
      <c r="AI38" s="80">
        <v>2020</v>
      </c>
      <c r="AJ38" s="80">
        <f>W38</f>
        <v>0</v>
      </c>
      <c r="AK38" s="80">
        <f>X38</f>
        <v>1752</v>
      </c>
      <c r="AL38" s="80" t="str">
        <f>Y38</f>
        <v/>
      </c>
      <c r="AM38" s="80">
        <v>2020</v>
      </c>
      <c r="AO38" s="7" t="str">
        <f>IF(K38="","",VLOOKUP(K38,Inflation!$A$2:'Inflation'!$B$25,2))</f>
        <v/>
      </c>
      <c r="AP38" s="7" t="str">
        <f>IF(H38="","",H38*(Inflation!$B$2/AO38))</f>
        <v/>
      </c>
      <c r="AQ38" s="7" t="str">
        <f>IF(I38="","",I38*(Inflation!$B$2/AO38))</f>
        <v/>
      </c>
      <c r="AR38" s="7" t="str">
        <f>IF(J38="","",J38*(Inflation!$B$2/AO38))</f>
        <v/>
      </c>
      <c r="AS38" s="7" t="str">
        <f>IF(O38="","",VLOOKUP(O38,Inflation!$A$2:'Inflation'!$B$25,2))</f>
        <v/>
      </c>
      <c r="AT38" s="7" t="str">
        <f>IF(L38="","",L38*(Inflation!$B$2/AS38))</f>
        <v/>
      </c>
      <c r="AU38" s="7" t="str">
        <f>IF(M38="","",M38*(Inflation!$B$2/AS38))</f>
        <v/>
      </c>
      <c r="AV38" s="7" t="str">
        <f>IF(N38="","",N38*(Inflation!$B$2/AS38))</f>
        <v/>
      </c>
      <c r="AW38" s="7" t="str">
        <f>IF(S38="","",VLOOKUP(S38,Inflation!$A$2:'Inflation'!$B$25,2))</f>
        <v/>
      </c>
      <c r="AX38" s="7" t="str">
        <f>IF(P38="","",P38*(Inflation!$B$2/AW38))</f>
        <v/>
      </c>
      <c r="AY38" s="7" t="str">
        <f>IF(Q38="","",Q38*(Inflation!$B$2/AW38))</f>
        <v/>
      </c>
      <c r="AZ38" s="7" t="str">
        <f>IF(R38="","",R38*(Inflation!$B$2/AW38))</f>
        <v/>
      </c>
      <c r="BA38" s="7" t="str">
        <f>IF(W38="","",VLOOKUP(W38,Inflation!$A$2:'Inflation'!$B$25,2))</f>
        <v/>
      </c>
      <c r="BB38" s="7" t="str">
        <f>IF(T38="","",T38*(Inflation!$B$2/BA38))</f>
        <v/>
      </c>
      <c r="BC38" s="7" t="str">
        <f>IF(U38="","",U38*(Inflation!$B$2/BA38))</f>
        <v/>
      </c>
      <c r="BD38" s="7" t="str">
        <f>IF(V38="","",V38*(Inflation!$B$2/BA38))</f>
        <v/>
      </c>
      <c r="BE38" s="7">
        <f>IF(AA38="","",VLOOKUP(AA38,Inflation!$A$2:'Inflation'!$B$25,2))</f>
        <v>113.78400000000001</v>
      </c>
      <c r="BF38" s="7">
        <f>IF(X38="","",X38*(Inflation!$B$2/BE38))</f>
        <v>1228.4663573085845</v>
      </c>
      <c r="BG38" s="7" t="str">
        <f>IF(Y38="","",Y38*(Inflation!$B$2/BE38))</f>
        <v/>
      </c>
      <c r="BH38" s="7" t="str">
        <f>IF(Z38="","",Z38*(Inflation!$B$2/BE38))</f>
        <v/>
      </c>
      <c r="BI38" s="7">
        <f>IF(AE38="","",VLOOKUP(AE38,Inflation!$A$2:'Inflation'!$B$25,2))</f>
        <v>113.78400000000001</v>
      </c>
      <c r="BJ38" s="7">
        <f>IF(AB38="","",AB38*(Inflation!$B$2/BI38))</f>
        <v>1230.5698955916473</v>
      </c>
      <c r="BK38" s="7" t="str">
        <f>IF(AC38="","",AC38*(Inflation!$B$2/BI38))</f>
        <v/>
      </c>
      <c r="BL38" s="7" t="str">
        <f>IF(AD38="","",AD38*(Inflation!$B$2/BI38))</f>
        <v/>
      </c>
      <c r="BM38" s="7">
        <f>IF(AI38="","",VLOOKUP(AI38,Inflation!$A$2:'Inflation'!$B$25,2))</f>
        <v>113.78400000000001</v>
      </c>
      <c r="BN38" s="7">
        <f>IF(AF38="","",AF38*(Inflation!$B$2/BM38))</f>
        <v>0</v>
      </c>
      <c r="BO38" s="7" t="str">
        <f>IF(AG38="","",AG38*(Inflation!$B$2/BM38))</f>
        <v/>
      </c>
      <c r="BP38" s="7" t="str">
        <f>IF(AH38="","",AH38*(Inflation!$B$2/BM38))</f>
        <v/>
      </c>
      <c r="BQ38" s="7">
        <f>IF(AM38="","",VLOOKUP(AM38,Inflation!$A$2:'Inflation'!$B$25,2))</f>
        <v>113.78400000000001</v>
      </c>
      <c r="BR38" s="7">
        <f>IF(AJ38="","",AJ38*(Inflation!$B$2/BQ38))</f>
        <v>0</v>
      </c>
      <c r="BS38" s="7">
        <f>IF(AK38="","",AK38*(Inflation!$B$2/BQ38))</f>
        <v>1228.4663573085845</v>
      </c>
      <c r="BT38" s="7" t="str">
        <f>IF(AL38="","",AL38*(Inflation!$B$2/BQ38))</f>
        <v/>
      </c>
    </row>
    <row r="39" spans="1:72" x14ac:dyDescent="0.2">
      <c r="A39" s="67" t="s">
        <v>252</v>
      </c>
      <c r="B39" s="67" t="s">
        <v>46</v>
      </c>
      <c r="C39" s="67" t="s">
        <v>139</v>
      </c>
      <c r="D39" s="67" t="s">
        <v>253</v>
      </c>
      <c r="E39" s="67" t="s">
        <v>381</v>
      </c>
      <c r="F39" s="70" t="s">
        <v>347</v>
      </c>
      <c r="G39" s="2" t="s">
        <v>423</v>
      </c>
      <c r="H39" s="67" t="s">
        <v>373</v>
      </c>
      <c r="I39" s="67" t="s">
        <v>373</v>
      </c>
      <c r="J39" s="67" t="s">
        <v>373</v>
      </c>
      <c r="K39" s="67"/>
      <c r="L39" s="67" t="s">
        <v>373</v>
      </c>
      <c r="M39" s="67" t="s">
        <v>373</v>
      </c>
      <c r="N39" s="67" t="s">
        <v>373</v>
      </c>
      <c r="O39" s="67"/>
      <c r="P39" s="76">
        <v>11.6</v>
      </c>
      <c r="Q39" s="81" t="s">
        <v>373</v>
      </c>
      <c r="R39" s="81" t="s">
        <v>373</v>
      </c>
      <c r="S39" s="77">
        <v>2020</v>
      </c>
      <c r="T39" s="76">
        <v>11.6</v>
      </c>
      <c r="U39" s="81" t="s">
        <v>373</v>
      </c>
      <c r="V39" s="81" t="s">
        <v>373</v>
      </c>
      <c r="W39" s="77">
        <v>2020</v>
      </c>
      <c r="X39" s="72">
        <v>350000</v>
      </c>
      <c r="Y39" s="67" t="s">
        <v>373</v>
      </c>
      <c r="Z39" s="67" t="s">
        <v>373</v>
      </c>
      <c r="AA39" s="74">
        <v>2021</v>
      </c>
      <c r="AB39" s="72">
        <v>350000</v>
      </c>
      <c r="AC39" s="67" t="s">
        <v>373</v>
      </c>
      <c r="AD39" s="67" t="s">
        <v>373</v>
      </c>
      <c r="AE39" s="74">
        <v>2021</v>
      </c>
      <c r="AF39" s="67" t="s">
        <v>373</v>
      </c>
      <c r="AG39" s="67" t="s">
        <v>373</v>
      </c>
      <c r="AH39" s="67" t="s">
        <v>373</v>
      </c>
      <c r="AI39" s="67"/>
      <c r="AJ39" s="67" t="s">
        <v>373</v>
      </c>
      <c r="AK39" s="67" t="s">
        <v>373</v>
      </c>
      <c r="AL39" s="67" t="s">
        <v>373</v>
      </c>
      <c r="AM39" s="67"/>
      <c r="AO39" s="2" t="str">
        <f>IF(K39="","",VLOOKUP(K39,Inflation!$A$2:'Inflation'!$B$25,2))</f>
        <v/>
      </c>
      <c r="AP39" s="2" t="str">
        <f>IF(H39="","",H39*(Inflation!$B$2/AO39))</f>
        <v/>
      </c>
      <c r="AQ39" s="2" t="str">
        <f>IF(I39="","",I39*(Inflation!$B$2/AO39))</f>
        <v/>
      </c>
      <c r="AR39" s="2" t="str">
        <f>IF(J39="","",J39*(Inflation!$B$2/AO39))</f>
        <v/>
      </c>
      <c r="AS39" s="2" t="str">
        <f>IF(O39="","",VLOOKUP(O39,Inflation!$A$2:'Inflation'!$B$25,2))</f>
        <v/>
      </c>
      <c r="AT39" s="2" t="str">
        <f>IF(L39="","",L39*(Inflation!$B$2/AS39))</f>
        <v/>
      </c>
      <c r="AU39" s="2" t="str">
        <f>IF(M39="","",M39*(Inflation!$B$2/AS39))</f>
        <v/>
      </c>
      <c r="AV39" s="2" t="str">
        <f>IF(N39="","",N39*(Inflation!$B$2/AS39))</f>
        <v/>
      </c>
      <c r="AW39" s="2">
        <f>IF(S39="","",VLOOKUP(S39,Inflation!$A$2:'Inflation'!$B$25,2))</f>
        <v>113.78400000000001</v>
      </c>
      <c r="AX39" s="2">
        <f>IF(P39="","",P39*(Inflation!$B$2/AW39))</f>
        <v>8.1336813611755598</v>
      </c>
      <c r="AY39" s="2" t="str">
        <f>IF(Q39="","",Q39*(Inflation!$B$2/AW39))</f>
        <v/>
      </c>
      <c r="AZ39" s="2" t="str">
        <f>IF(R39="","",R39*(Inflation!$B$2/AW39))</f>
        <v/>
      </c>
      <c r="BA39" s="2">
        <f>IF(W39="","",VLOOKUP(W39,Inflation!$A$2:'Inflation'!$B$25,2))</f>
        <v>113.78400000000001</v>
      </c>
      <c r="BB39" s="2">
        <f>IF(T39="","",T39*(Inflation!$B$2/BA39))</f>
        <v>8.1336813611755598</v>
      </c>
      <c r="BC39" s="2" t="str">
        <f>IF(U39="","",U39*(Inflation!$B$2/BA39))</f>
        <v/>
      </c>
      <c r="BD39" s="2" t="str">
        <f>IF(V39="","",V39*(Inflation!$B$2/BA39))</f>
        <v/>
      </c>
      <c r="BE39" s="2">
        <f>IF(AA39="","",VLOOKUP(AA39,Inflation!$A$2:'Inflation'!$B$25,2))</f>
        <v>118.895</v>
      </c>
      <c r="BF39" s="2">
        <f>IF(X39="","",X39*(Inflation!$B$2/BE39))</f>
        <v>234863.11451280545</v>
      </c>
      <c r="BG39" s="2" t="str">
        <f>IF(Y39="","",Y39*(Inflation!$B$2/BE39))</f>
        <v/>
      </c>
      <c r="BH39" s="2" t="str">
        <f>IF(Z39="","",Z39*(Inflation!$B$2/BE39))</f>
        <v/>
      </c>
      <c r="BI39" s="2">
        <f>IF(AE39="","",VLOOKUP(AE39,Inflation!$A$2:'Inflation'!$B$25,2))</f>
        <v>118.895</v>
      </c>
      <c r="BJ39" s="2">
        <f>IF(AB39="","",AB39*(Inflation!$B$2/BI39))</f>
        <v>234863.11451280545</v>
      </c>
      <c r="BK39" s="2" t="str">
        <f>IF(AC39="","",AC39*(Inflation!$B$2/BI39))</f>
        <v/>
      </c>
      <c r="BL39" s="2" t="str">
        <f>IF(AD39="","",AD39*(Inflation!$B$2/BI39))</f>
        <v/>
      </c>
      <c r="BM39" s="2" t="str">
        <f>IF(AI39="","",VLOOKUP(AI39,Inflation!$A$2:'Inflation'!$B$25,2))</f>
        <v/>
      </c>
      <c r="BN39" s="2" t="str">
        <f>IF(AF39="","",AF39*(Inflation!$B$2/BM39))</f>
        <v/>
      </c>
      <c r="BO39" s="2" t="str">
        <f>IF(AG39="","",AG39*(Inflation!$B$2/BM39))</f>
        <v/>
      </c>
      <c r="BP39" s="2" t="str">
        <f>IF(AH39="","",AH39*(Inflation!$B$2/BM39))</f>
        <v/>
      </c>
      <c r="BQ39" s="2" t="str">
        <f>IF(AM39="","",VLOOKUP(AM39,Inflation!$A$2:'Inflation'!$B$25,2))</f>
        <v/>
      </c>
      <c r="BR39" s="2" t="str">
        <f>IF(AJ39="","",AJ39*(Inflation!$B$2/BQ39))</f>
        <v/>
      </c>
      <c r="BS39" s="2" t="str">
        <f>IF(AK39="","",AK39*(Inflation!$B$2/BQ39))</f>
        <v/>
      </c>
      <c r="BT39" s="2" t="str">
        <f>IF(AL39="","",AL39*(Inflation!$B$2/BQ39))</f>
        <v/>
      </c>
    </row>
    <row r="40" spans="1:72" x14ac:dyDescent="0.2">
      <c r="A40" s="67" t="s">
        <v>254</v>
      </c>
      <c r="B40" s="67" t="s">
        <v>46</v>
      </c>
      <c r="C40" s="67" t="s">
        <v>255</v>
      </c>
      <c r="D40" s="67" t="s">
        <v>256</v>
      </c>
      <c r="E40" s="67"/>
      <c r="F40" s="70" t="s">
        <v>348</v>
      </c>
      <c r="G40" s="2" t="s">
        <v>424</v>
      </c>
      <c r="H40" s="67" t="s">
        <v>373</v>
      </c>
      <c r="I40" s="67" t="s">
        <v>373</v>
      </c>
      <c r="J40" s="67" t="s">
        <v>373</v>
      </c>
      <c r="K40" s="67"/>
      <c r="L40" s="67" t="s">
        <v>373</v>
      </c>
      <c r="M40" s="67" t="s">
        <v>373</v>
      </c>
      <c r="N40" s="67" t="s">
        <v>373</v>
      </c>
      <c r="O40" s="67"/>
      <c r="P40" s="72">
        <v>7929</v>
      </c>
      <c r="Q40" s="67" t="s">
        <v>373</v>
      </c>
      <c r="R40" s="67" t="s">
        <v>373</v>
      </c>
      <c r="S40" s="74">
        <v>2021</v>
      </c>
      <c r="T40" s="72">
        <v>7598</v>
      </c>
      <c r="U40" s="67" t="s">
        <v>373</v>
      </c>
      <c r="V40" s="67" t="s">
        <v>373</v>
      </c>
      <c r="W40" s="74">
        <v>2021</v>
      </c>
      <c r="X40" s="67" t="s">
        <v>373</v>
      </c>
      <c r="Y40" s="67" t="s">
        <v>373</v>
      </c>
      <c r="Z40" s="67" t="s">
        <v>373</v>
      </c>
      <c r="AA40" s="67"/>
      <c r="AB40" s="67" t="s">
        <v>373</v>
      </c>
      <c r="AC40" s="67" t="s">
        <v>373</v>
      </c>
      <c r="AD40" s="67" t="s">
        <v>373</v>
      </c>
      <c r="AE40" s="67"/>
      <c r="AF40" s="67" t="s">
        <v>373</v>
      </c>
      <c r="AG40" s="67" t="s">
        <v>373</v>
      </c>
      <c r="AH40" s="67" t="s">
        <v>373</v>
      </c>
      <c r="AI40" s="67"/>
      <c r="AJ40" s="67" t="s">
        <v>373</v>
      </c>
      <c r="AK40" s="67" t="s">
        <v>373</v>
      </c>
      <c r="AL40" s="67" t="s">
        <v>373</v>
      </c>
      <c r="AM40" s="67"/>
      <c r="AO40" s="2" t="str">
        <f>IF(K40="","",VLOOKUP(K40,Inflation!$A$2:'Inflation'!$B$25,2))</f>
        <v/>
      </c>
      <c r="AP40" s="2" t="str">
        <f>IF(H40="","",H40*(Inflation!$B$2/AO40))</f>
        <v/>
      </c>
      <c r="AQ40" s="2" t="str">
        <f>IF(I40="","",I40*(Inflation!$B$2/AO40))</f>
        <v/>
      </c>
      <c r="AR40" s="2" t="str">
        <f>IF(J40="","",J40*(Inflation!$B$2/AO40))</f>
        <v/>
      </c>
      <c r="AS40" s="2" t="str">
        <f>IF(O40="","",VLOOKUP(O40,Inflation!$A$2:'Inflation'!$B$25,2))</f>
        <v/>
      </c>
      <c r="AT40" s="2" t="str">
        <f>IF(L40="","",L40*(Inflation!$B$2/AS40))</f>
        <v/>
      </c>
      <c r="AU40" s="2" t="str">
        <f>IF(M40="","",M40*(Inflation!$B$2/AS40))</f>
        <v/>
      </c>
      <c r="AV40" s="2" t="str">
        <f>IF(N40="","",N40*(Inflation!$B$2/AS40))</f>
        <v/>
      </c>
      <c r="AW40" s="2">
        <f>IF(S40="","",VLOOKUP(S40,Inflation!$A$2:'Inflation'!$B$25,2))</f>
        <v>118.895</v>
      </c>
      <c r="AX40" s="2">
        <f>IF(P40="","",P40*(Inflation!$B$2/AW40))</f>
        <v>5320.6560999200983</v>
      </c>
      <c r="AY40" s="2" t="str">
        <f>IF(Q40="","",Q40*(Inflation!$B$2/AW40))</f>
        <v/>
      </c>
      <c r="AZ40" s="2" t="str">
        <f>IF(R40="","",R40*(Inflation!$B$2/AW40))</f>
        <v/>
      </c>
      <c r="BA40" s="2">
        <f>IF(W40="","",VLOOKUP(W40,Inflation!$A$2:'Inflation'!$B$25,2))</f>
        <v>118.895</v>
      </c>
      <c r="BB40" s="2">
        <f>IF(T40="","",T40*(Inflation!$B$2/BA40))</f>
        <v>5098.5426973379881</v>
      </c>
      <c r="BC40" s="2" t="str">
        <f>IF(U40="","",U40*(Inflation!$B$2/BA40))</f>
        <v/>
      </c>
      <c r="BD40" s="2" t="str">
        <f>IF(V40="","",V40*(Inflation!$B$2/BA40))</f>
        <v/>
      </c>
      <c r="BE40" s="2" t="str">
        <f>IF(AA40="","",VLOOKUP(AA40,Inflation!$A$2:'Inflation'!$B$25,2))</f>
        <v/>
      </c>
      <c r="BF40" s="2" t="str">
        <f>IF(X40="","",X40*(Inflation!$B$2/BE40))</f>
        <v/>
      </c>
      <c r="BG40" s="2" t="str">
        <f>IF(Y40="","",Y40*(Inflation!$B$2/BE40))</f>
        <v/>
      </c>
      <c r="BH40" s="2" t="str">
        <f>IF(Z40="","",Z40*(Inflation!$B$2/BE40))</f>
        <v/>
      </c>
      <c r="BI40" s="2" t="str">
        <f>IF(AE40="","",VLOOKUP(AE40,Inflation!$A$2:'Inflation'!$B$25,2))</f>
        <v/>
      </c>
      <c r="BJ40" s="2" t="str">
        <f>IF(AB40="","",AB40*(Inflation!$B$2/BI40))</f>
        <v/>
      </c>
      <c r="BK40" s="2" t="str">
        <f>IF(AC40="","",AC40*(Inflation!$B$2/BI40))</f>
        <v/>
      </c>
      <c r="BL40" s="2" t="str">
        <f>IF(AD40="","",AD40*(Inflation!$B$2/BI40))</f>
        <v/>
      </c>
      <c r="BM40" s="2" t="str">
        <f>IF(AI40="","",VLOOKUP(AI40,Inflation!$A$2:'Inflation'!$B$25,2))</f>
        <v/>
      </c>
      <c r="BN40" s="2" t="str">
        <f>IF(AF40="","",AF40*(Inflation!$B$2/BM40))</f>
        <v/>
      </c>
      <c r="BO40" s="2" t="str">
        <f>IF(AG40="","",AG40*(Inflation!$B$2/BM40))</f>
        <v/>
      </c>
      <c r="BP40" s="2" t="str">
        <f>IF(AH40="","",AH40*(Inflation!$B$2/BM40))</f>
        <v/>
      </c>
      <c r="BQ40" s="2" t="str">
        <f>IF(AM40="","",VLOOKUP(AM40,Inflation!$A$2:'Inflation'!$B$25,2))</f>
        <v/>
      </c>
      <c r="BR40" s="2" t="str">
        <f>IF(AJ40="","",AJ40*(Inflation!$B$2/BQ40))</f>
        <v/>
      </c>
      <c r="BS40" s="2" t="str">
        <f>IF(AK40="","",AK40*(Inflation!$B$2/BQ40))</f>
        <v/>
      </c>
      <c r="BT40" s="2" t="str">
        <f>IF(AL40="","",AL40*(Inflation!$B$2/BQ40))</f>
        <v/>
      </c>
    </row>
    <row r="41" spans="1:72" x14ac:dyDescent="0.2">
      <c r="A41" s="67" t="s">
        <v>257</v>
      </c>
      <c r="B41" s="67" t="s">
        <v>46</v>
      </c>
      <c r="C41" s="67" t="s">
        <v>53</v>
      </c>
      <c r="D41" s="67" t="s">
        <v>258</v>
      </c>
      <c r="E41" s="67"/>
      <c r="F41" s="70" t="s">
        <v>349</v>
      </c>
      <c r="G41" s="7" t="s">
        <v>425</v>
      </c>
      <c r="H41" s="67" t="s">
        <v>373</v>
      </c>
      <c r="I41" s="67" t="s">
        <v>373</v>
      </c>
      <c r="J41" s="67" t="s">
        <v>373</v>
      </c>
      <c r="K41" s="67"/>
      <c r="L41" s="67" t="s">
        <v>373</v>
      </c>
      <c r="M41" s="67" t="s">
        <v>373</v>
      </c>
      <c r="N41" s="67" t="s">
        <v>373</v>
      </c>
      <c r="O41" s="67"/>
      <c r="P41" s="67" t="s">
        <v>373</v>
      </c>
      <c r="Q41" s="67" t="s">
        <v>373</v>
      </c>
      <c r="R41" s="67" t="s">
        <v>373</v>
      </c>
      <c r="S41" s="67"/>
      <c r="T41" s="67" t="s">
        <v>373</v>
      </c>
      <c r="U41" s="67" t="s">
        <v>373</v>
      </c>
      <c r="V41" s="67" t="s">
        <v>373</v>
      </c>
      <c r="W41" s="67"/>
      <c r="X41" s="67" t="s">
        <v>373</v>
      </c>
      <c r="Y41" s="67" t="s">
        <v>373</v>
      </c>
      <c r="Z41" s="67" t="s">
        <v>373</v>
      </c>
      <c r="AA41" s="67"/>
      <c r="AB41" s="67" t="s">
        <v>373</v>
      </c>
      <c r="AC41" s="67" t="s">
        <v>373</v>
      </c>
      <c r="AD41" s="67" t="s">
        <v>373</v>
      </c>
      <c r="AE41" s="67"/>
      <c r="AF41" s="67" t="s">
        <v>373</v>
      </c>
      <c r="AG41" s="67" t="s">
        <v>373</v>
      </c>
      <c r="AH41" s="67" t="s">
        <v>373</v>
      </c>
      <c r="AI41" s="67"/>
      <c r="AJ41" s="67" t="s">
        <v>373</v>
      </c>
      <c r="AK41" s="67" t="s">
        <v>373</v>
      </c>
      <c r="AL41" s="67" t="s">
        <v>373</v>
      </c>
      <c r="AM41" s="67"/>
      <c r="AO41" s="2" t="str">
        <f>IF(K41="","",VLOOKUP(K41,Inflation!$A$2:'Inflation'!$B$25,2))</f>
        <v/>
      </c>
      <c r="AP41" s="2" t="str">
        <f>IF(H41="","",H41*(Inflation!$B$2/AO41))</f>
        <v/>
      </c>
      <c r="AQ41" s="2" t="str">
        <f>IF(I41="","",I41*(Inflation!$B$2/AO41))</f>
        <v/>
      </c>
      <c r="AR41" s="2" t="str">
        <f>IF(J41="","",J41*(Inflation!$B$2/AO41))</f>
        <v/>
      </c>
      <c r="AS41" s="2" t="str">
        <f>IF(O41="","",VLOOKUP(O41,Inflation!$A$2:'Inflation'!$B$25,2))</f>
        <v/>
      </c>
      <c r="AT41" s="2" t="str">
        <f>IF(L41="","",L41*(Inflation!$B$2/AS41))</f>
        <v/>
      </c>
      <c r="AU41" s="2" t="str">
        <f>IF(M41="","",M41*(Inflation!$B$2/AS41))</f>
        <v/>
      </c>
      <c r="AV41" s="2" t="str">
        <f>IF(N41="","",N41*(Inflation!$B$2/AS41))</f>
        <v/>
      </c>
      <c r="AW41" s="2" t="str">
        <f>IF(S41="","",VLOOKUP(S41,Inflation!$A$2:'Inflation'!$B$25,2))</f>
        <v/>
      </c>
      <c r="AX41" s="2" t="str">
        <f>IF(P41="","",P41*(Inflation!$B$2/AW41))</f>
        <v/>
      </c>
      <c r="AY41" s="2" t="str">
        <f>IF(Q41="","",Q41*(Inflation!$B$2/AW41))</f>
        <v/>
      </c>
      <c r="AZ41" s="2" t="str">
        <f>IF(R41="","",R41*(Inflation!$B$2/AW41))</f>
        <v/>
      </c>
      <c r="BA41" s="2" t="str">
        <f>IF(W41="","",VLOOKUP(W41,Inflation!$A$2:'Inflation'!$B$25,2))</f>
        <v/>
      </c>
      <c r="BB41" s="2" t="str">
        <f>IF(T41="","",T41*(Inflation!$B$2/BA41))</f>
        <v/>
      </c>
      <c r="BC41" s="2" t="str">
        <f>IF(U41="","",U41*(Inflation!$B$2/BA41))</f>
        <v/>
      </c>
      <c r="BD41" s="2" t="str">
        <f>IF(V41="","",V41*(Inflation!$B$2/BA41))</f>
        <v/>
      </c>
      <c r="BE41" s="2" t="str">
        <f>IF(AA41="","",VLOOKUP(AA41,Inflation!$A$2:'Inflation'!$B$25,2))</f>
        <v/>
      </c>
      <c r="BF41" s="2" t="str">
        <f>IF(X41="","",X41*(Inflation!$B$2/BE41))</f>
        <v/>
      </c>
      <c r="BG41" s="2" t="str">
        <f>IF(Y41="","",Y41*(Inflation!$B$2/BE41))</f>
        <v/>
      </c>
      <c r="BH41" s="2" t="str">
        <f>IF(Z41="","",Z41*(Inflation!$B$2/BE41))</f>
        <v/>
      </c>
      <c r="BI41" s="2" t="str">
        <f>IF(AE41="","",VLOOKUP(AE41,Inflation!$A$2:'Inflation'!$B$25,2))</f>
        <v/>
      </c>
      <c r="BJ41" s="2" t="str">
        <f>IF(AB41="","",AB41*(Inflation!$B$2/BI41))</f>
        <v/>
      </c>
      <c r="BK41" s="2" t="str">
        <f>IF(AC41="","",AC41*(Inflation!$B$2/BI41))</f>
        <v/>
      </c>
      <c r="BL41" s="2" t="str">
        <f>IF(AD41="","",AD41*(Inflation!$B$2/BI41))</f>
        <v/>
      </c>
      <c r="BM41" s="2" t="str">
        <f>IF(AI41="","",VLOOKUP(AI41,Inflation!$A$2:'Inflation'!$B$25,2))</f>
        <v/>
      </c>
      <c r="BN41" s="2" t="str">
        <f>IF(AF41="","",AF41*(Inflation!$B$2/BM41))</f>
        <v/>
      </c>
      <c r="BO41" s="2" t="str">
        <f>IF(AG41="","",AG41*(Inflation!$B$2/BM41))</f>
        <v/>
      </c>
      <c r="BP41" s="2" t="str">
        <f>IF(AH41="","",AH41*(Inflation!$B$2/BM41))</f>
        <v/>
      </c>
      <c r="BQ41" s="2" t="str">
        <f>IF(AM41="","",VLOOKUP(AM41,Inflation!$A$2:'Inflation'!$B$25,2))</f>
        <v/>
      </c>
      <c r="BR41" s="2" t="str">
        <f>IF(AJ41="","",AJ41*(Inflation!$B$2/BQ41))</f>
        <v/>
      </c>
      <c r="BS41" s="2" t="str">
        <f>IF(AK41="","",AK41*(Inflation!$B$2/BQ41))</f>
        <v/>
      </c>
      <c r="BT41" s="2" t="str">
        <f>IF(AL41="","",AL41*(Inflation!$B$2/BQ41))</f>
        <v/>
      </c>
    </row>
    <row r="42" spans="1:72" x14ac:dyDescent="0.2">
      <c r="A42" s="67" t="s">
        <v>259</v>
      </c>
      <c r="B42" s="67" t="s">
        <v>46</v>
      </c>
      <c r="C42" s="67" t="s">
        <v>53</v>
      </c>
      <c r="D42" s="67" t="s">
        <v>260</v>
      </c>
      <c r="E42" s="67"/>
      <c r="F42" s="70" t="s">
        <v>350</v>
      </c>
      <c r="G42" s="2" t="s">
        <v>426</v>
      </c>
      <c r="H42" s="67" t="s">
        <v>373</v>
      </c>
      <c r="I42" s="67" t="s">
        <v>373</v>
      </c>
      <c r="J42" s="67" t="s">
        <v>373</v>
      </c>
      <c r="K42" s="67"/>
      <c r="L42" s="67" t="s">
        <v>373</v>
      </c>
      <c r="M42" s="67" t="s">
        <v>373</v>
      </c>
      <c r="N42" s="67" t="s">
        <v>373</v>
      </c>
      <c r="O42" s="67"/>
      <c r="P42" s="67" t="s">
        <v>373</v>
      </c>
      <c r="Q42" s="67" t="s">
        <v>373</v>
      </c>
      <c r="R42" s="67" t="s">
        <v>373</v>
      </c>
      <c r="S42" s="67"/>
      <c r="T42" s="67" t="s">
        <v>373</v>
      </c>
      <c r="U42" s="67" t="s">
        <v>373</v>
      </c>
      <c r="V42" s="67" t="s">
        <v>373</v>
      </c>
      <c r="W42" s="67"/>
      <c r="X42" s="67" t="s">
        <v>373</v>
      </c>
      <c r="Y42" s="67" t="s">
        <v>373</v>
      </c>
      <c r="Z42" s="67" t="s">
        <v>373</v>
      </c>
      <c r="AA42" s="67"/>
      <c r="AB42" s="67" t="s">
        <v>373</v>
      </c>
      <c r="AC42" s="67" t="s">
        <v>373</v>
      </c>
      <c r="AD42" s="67" t="s">
        <v>373</v>
      </c>
      <c r="AE42" s="67"/>
      <c r="AF42" s="67" t="s">
        <v>373</v>
      </c>
      <c r="AG42" s="67" t="s">
        <v>373</v>
      </c>
      <c r="AH42" s="67" t="s">
        <v>373</v>
      </c>
      <c r="AI42" s="67"/>
      <c r="AJ42" s="67" t="s">
        <v>373</v>
      </c>
      <c r="AK42" s="67" t="s">
        <v>373</v>
      </c>
      <c r="AL42" s="67" t="s">
        <v>373</v>
      </c>
      <c r="AM42" s="67"/>
      <c r="AO42" s="2" t="str">
        <f>IF(K42="","",VLOOKUP(K42,Inflation!$A$2:'Inflation'!$B$25,2))</f>
        <v/>
      </c>
      <c r="AP42" s="2" t="str">
        <f>IF(H42="","",H42*(Inflation!$B$2/AO42))</f>
        <v/>
      </c>
      <c r="AQ42" s="2" t="str">
        <f>IF(I42="","",I42*(Inflation!$B$2/AO42))</f>
        <v/>
      </c>
      <c r="AR42" s="2" t="str">
        <f>IF(J42="","",J42*(Inflation!$B$2/AO42))</f>
        <v/>
      </c>
      <c r="AS42" s="2" t="str">
        <f>IF(O42="","",VLOOKUP(O42,Inflation!$A$2:'Inflation'!$B$25,2))</f>
        <v/>
      </c>
      <c r="AT42" s="2" t="str">
        <f>IF(L42="","",L42*(Inflation!$B$2/AS42))</f>
        <v/>
      </c>
      <c r="AU42" s="2" t="str">
        <f>IF(M42="","",M42*(Inflation!$B$2/AS42))</f>
        <v/>
      </c>
      <c r="AV42" s="2" t="str">
        <f>IF(N42="","",N42*(Inflation!$B$2/AS42))</f>
        <v/>
      </c>
      <c r="AW42" s="2" t="str">
        <f>IF(S42="","",VLOOKUP(S42,Inflation!$A$2:'Inflation'!$B$25,2))</f>
        <v/>
      </c>
      <c r="AX42" s="2" t="str">
        <f>IF(P42="","",P42*(Inflation!$B$2/AW42))</f>
        <v/>
      </c>
      <c r="AY42" s="2" t="str">
        <f>IF(Q42="","",Q42*(Inflation!$B$2/AW42))</f>
        <v/>
      </c>
      <c r="AZ42" s="2" t="str">
        <f>IF(R42="","",R42*(Inflation!$B$2/AW42))</f>
        <v/>
      </c>
      <c r="BA42" s="2" t="str">
        <f>IF(W42="","",VLOOKUP(W42,Inflation!$A$2:'Inflation'!$B$25,2))</f>
        <v/>
      </c>
      <c r="BB42" s="2" t="str">
        <f>IF(T42="","",T42*(Inflation!$B$2/BA42))</f>
        <v/>
      </c>
      <c r="BC42" s="2" t="str">
        <f>IF(U42="","",U42*(Inflation!$B$2/BA42))</f>
        <v/>
      </c>
      <c r="BD42" s="2" t="str">
        <f>IF(V42="","",V42*(Inflation!$B$2/BA42))</f>
        <v/>
      </c>
      <c r="BE42" s="2" t="str">
        <f>IF(AA42="","",VLOOKUP(AA42,Inflation!$A$2:'Inflation'!$B$25,2))</f>
        <v/>
      </c>
      <c r="BF42" s="2" t="str">
        <f>IF(X42="","",X42*(Inflation!$B$2/BE42))</f>
        <v/>
      </c>
      <c r="BG42" s="2" t="str">
        <f>IF(Y42="","",Y42*(Inflation!$B$2/BE42))</f>
        <v/>
      </c>
      <c r="BH42" s="2" t="str">
        <f>IF(Z42="","",Z42*(Inflation!$B$2/BE42))</f>
        <v/>
      </c>
      <c r="BI42" s="2" t="str">
        <f>IF(AE42="","",VLOOKUP(AE42,Inflation!$A$2:'Inflation'!$B$25,2))</f>
        <v/>
      </c>
      <c r="BJ42" s="2" t="str">
        <f>IF(AB42="","",AB42*(Inflation!$B$2/BI42))</f>
        <v/>
      </c>
      <c r="BK42" s="2" t="str">
        <f>IF(AC42="","",AC42*(Inflation!$B$2/BI42))</f>
        <v/>
      </c>
      <c r="BL42" s="2" t="str">
        <f>IF(AD42="","",AD42*(Inflation!$B$2/BI42))</f>
        <v/>
      </c>
      <c r="BM42" s="2" t="str">
        <f>IF(AI42="","",VLOOKUP(AI42,Inflation!$A$2:'Inflation'!$B$25,2))</f>
        <v/>
      </c>
      <c r="BN42" s="2" t="str">
        <f>IF(AF42="","",AF42*(Inflation!$B$2/BM42))</f>
        <v/>
      </c>
      <c r="BO42" s="2" t="str">
        <f>IF(AG42="","",AG42*(Inflation!$B$2/BM42))</f>
        <v/>
      </c>
      <c r="BP42" s="2" t="str">
        <f>IF(AH42="","",AH42*(Inflation!$B$2/BM42))</f>
        <v/>
      </c>
      <c r="BQ42" s="2" t="str">
        <f>IF(AM42="","",VLOOKUP(AM42,Inflation!$A$2:'Inflation'!$B$25,2))</f>
        <v/>
      </c>
      <c r="BR42" s="2" t="str">
        <f>IF(AJ42="","",AJ42*(Inflation!$B$2/BQ42))</f>
        <v/>
      </c>
      <c r="BS42" s="2" t="str">
        <f>IF(AK42="","",AK42*(Inflation!$B$2/BQ42))</f>
        <v/>
      </c>
      <c r="BT42" s="2" t="str">
        <f>IF(AL42="","",AL42*(Inflation!$B$2/BQ42))</f>
        <v/>
      </c>
    </row>
    <row r="43" spans="1:72" ht="33.75" x14ac:dyDescent="0.2">
      <c r="A43" s="66" t="s">
        <v>261</v>
      </c>
      <c r="B43" s="66" t="s">
        <v>35</v>
      </c>
      <c r="C43" s="66" t="s">
        <v>17</v>
      </c>
      <c r="D43" s="66" t="s">
        <v>449</v>
      </c>
      <c r="E43" s="82" t="s">
        <v>450</v>
      </c>
      <c r="F43" s="69" t="s">
        <v>351</v>
      </c>
      <c r="G43" s="2" t="s">
        <v>427</v>
      </c>
      <c r="H43" s="66" t="s">
        <v>373</v>
      </c>
      <c r="I43" s="71">
        <v>0</v>
      </c>
      <c r="J43" s="71">
        <v>20702.099999999999</v>
      </c>
      <c r="K43" s="73">
        <v>2020</v>
      </c>
      <c r="L43" s="66" t="s">
        <v>373</v>
      </c>
      <c r="M43" s="71">
        <v>0</v>
      </c>
      <c r="N43" s="71">
        <v>21861.599999999999</v>
      </c>
      <c r="O43" s="73">
        <v>2020</v>
      </c>
      <c r="P43" s="71">
        <v>480.8</v>
      </c>
      <c r="Q43" s="66" t="s">
        <v>373</v>
      </c>
      <c r="R43" s="66" t="s">
        <v>373</v>
      </c>
      <c r="S43" s="73">
        <v>2020</v>
      </c>
      <c r="T43" s="71">
        <v>494.9</v>
      </c>
      <c r="U43" s="66" t="s">
        <v>373</v>
      </c>
      <c r="V43" s="66" t="s">
        <v>373</v>
      </c>
      <c r="W43" s="73">
        <v>2020</v>
      </c>
      <c r="X43" s="66" t="s">
        <v>373</v>
      </c>
      <c r="Y43" s="71">
        <v>0</v>
      </c>
      <c r="Z43" s="71">
        <v>-5149.8999999999996</v>
      </c>
      <c r="AA43" s="73">
        <v>2020</v>
      </c>
      <c r="AB43" s="66" t="s">
        <v>373</v>
      </c>
      <c r="AC43" s="71">
        <v>0</v>
      </c>
      <c r="AD43" s="71">
        <v>-5438.4</v>
      </c>
      <c r="AE43" s="73">
        <v>2020</v>
      </c>
      <c r="AF43" s="66" t="s">
        <v>373</v>
      </c>
      <c r="AG43" s="66" t="s">
        <v>373</v>
      </c>
      <c r="AH43" s="66" t="s">
        <v>373</v>
      </c>
      <c r="AI43" s="66"/>
      <c r="AJ43" s="66" t="s">
        <v>373</v>
      </c>
      <c r="AK43" s="66" t="s">
        <v>373</v>
      </c>
      <c r="AL43" s="66" t="s">
        <v>373</v>
      </c>
      <c r="AM43" s="66"/>
      <c r="AO43" s="2">
        <f>IF(K43="","",VLOOKUP(K43,Inflation!$A$2:'Inflation'!$B$25,2))</f>
        <v>113.78400000000001</v>
      </c>
      <c r="AP43" s="2" t="str">
        <f>IF(H43="","",H43*(Inflation!$B$2/AO43))</f>
        <v/>
      </c>
      <c r="AQ43" s="2">
        <f>IF(I43="","",I43*(Inflation!$B$2/AO43))</f>
        <v>0</v>
      </c>
      <c r="AR43" s="2">
        <f>IF(J43="","",J43*(Inflation!$B$2/AO43))</f>
        <v>14515.886629930392</v>
      </c>
      <c r="AS43" s="2">
        <f>IF(O43="","",VLOOKUP(O43,Inflation!$A$2:'Inflation'!$B$25,2))</f>
        <v>113.78400000000001</v>
      </c>
      <c r="AT43" s="2" t="str">
        <f>IF(L43="","",L43*(Inflation!$B$2/AS43))</f>
        <v/>
      </c>
      <c r="AU43" s="2">
        <f>IF(M43="","",M43*(Inflation!$B$2/AS43))</f>
        <v>0</v>
      </c>
      <c r="AV43" s="2">
        <f>IF(N43="","",N43*(Inflation!$B$2/AS43))</f>
        <v>15328.904176334105</v>
      </c>
      <c r="AW43" s="2">
        <f>IF(S43="","",VLOOKUP(S43,Inflation!$A$2:'Inflation'!$B$25,2))</f>
        <v>113.78400000000001</v>
      </c>
      <c r="AX43" s="2">
        <f>IF(P43="","",P43*(Inflation!$B$2/AW43))</f>
        <v>337.12706883217322</v>
      </c>
      <c r="AY43" s="2" t="str">
        <f>IF(Q43="","",Q43*(Inflation!$B$2/AW43))</f>
        <v/>
      </c>
      <c r="AZ43" s="2" t="str">
        <f>IF(R43="","",R43*(Inflation!$B$2/AW43))</f>
        <v/>
      </c>
      <c r="BA43" s="2">
        <f>IF(W43="","",VLOOKUP(W43,Inflation!$A$2:'Inflation'!$B$25,2))</f>
        <v>113.78400000000001</v>
      </c>
      <c r="BB43" s="2">
        <f>IF(T43="","",T43*(Inflation!$B$2/BA43))</f>
        <v>347.01369876256763</v>
      </c>
      <c r="BC43" s="2" t="str">
        <f>IF(U43="","",U43*(Inflation!$B$2/BA43))</f>
        <v/>
      </c>
      <c r="BD43" s="2" t="str">
        <f>IF(V43="","",V43*(Inflation!$B$2/BA43))</f>
        <v/>
      </c>
      <c r="BE43" s="2">
        <f>IF(AA43="","",VLOOKUP(AA43,Inflation!$A$2:'Inflation'!$B$25,2))</f>
        <v>113.78400000000001</v>
      </c>
      <c r="BF43" s="2" t="str">
        <f>IF(X43="","",X43*(Inflation!$B$2/BE43))</f>
        <v/>
      </c>
      <c r="BG43" s="2">
        <f>IF(Y43="","",Y43*(Inflation!$B$2/BE43))</f>
        <v>0</v>
      </c>
      <c r="BH43" s="2">
        <f>IF(Z43="","",Z43*(Inflation!$B$2/BE43))</f>
        <v>-3611.0039346481044</v>
      </c>
      <c r="BI43" s="2">
        <f>IF(AE43="","",VLOOKUP(AE43,Inflation!$A$2:'Inflation'!$B$25,2))</f>
        <v>113.78400000000001</v>
      </c>
      <c r="BJ43" s="2" t="str">
        <f>IF(AB43="","",AB43*(Inflation!$B$2/BI43))</f>
        <v/>
      </c>
      <c r="BK43" s="2">
        <f>IF(AC43="","",AC43*(Inflation!$B$2/BI43))</f>
        <v>0</v>
      </c>
      <c r="BL43" s="2">
        <f>IF(AD43="","",AD43*(Inflation!$B$2/BI43))</f>
        <v>-3813.2941995359624</v>
      </c>
      <c r="BM43" s="2" t="str">
        <f>IF(AI43="","",VLOOKUP(AI43,Inflation!$A$2:'Inflation'!$B$25,2))</f>
        <v/>
      </c>
      <c r="BN43" s="2" t="str">
        <f>IF(AF43="","",AF43*(Inflation!$B$2/BM43))</f>
        <v/>
      </c>
      <c r="BO43" s="2" t="str">
        <f>IF(AG43="","",AG43*(Inflation!$B$2/BM43))</f>
        <v/>
      </c>
      <c r="BP43" s="2" t="str">
        <f>IF(AH43="","",AH43*(Inflation!$B$2/BM43))</f>
        <v/>
      </c>
      <c r="BQ43" s="2" t="str">
        <f>IF(AM43="","",VLOOKUP(AM43,Inflation!$A$2:'Inflation'!$B$25,2))</f>
        <v/>
      </c>
      <c r="BR43" s="2" t="str">
        <f>IF(AJ43="","",AJ43*(Inflation!$B$2/BQ43))</f>
        <v/>
      </c>
      <c r="BS43" s="2" t="str">
        <f>IF(AK43="","",AK43*(Inflation!$B$2/BQ43))</f>
        <v/>
      </c>
      <c r="BT43" s="2" t="str">
        <f>IF(AL43="","",AL43*(Inflation!$B$2/BQ43))</f>
        <v/>
      </c>
    </row>
    <row r="44" spans="1:72" x14ac:dyDescent="0.2">
      <c r="A44" s="66" t="s">
        <v>262</v>
      </c>
      <c r="B44" s="66" t="s">
        <v>35</v>
      </c>
      <c r="C44" s="66" t="s">
        <v>17</v>
      </c>
      <c r="D44" s="66" t="s">
        <v>263</v>
      </c>
      <c r="E44" s="66"/>
      <c r="F44" s="69" t="s">
        <v>352</v>
      </c>
      <c r="G44" s="2" t="s">
        <v>428</v>
      </c>
      <c r="H44" s="66" t="s">
        <v>373</v>
      </c>
      <c r="I44" s="66" t="s">
        <v>373</v>
      </c>
      <c r="J44" s="66" t="s">
        <v>373</v>
      </c>
      <c r="K44" s="66"/>
      <c r="L44" s="66" t="s">
        <v>373</v>
      </c>
      <c r="M44" s="66" t="s">
        <v>373</v>
      </c>
      <c r="N44" s="66" t="s">
        <v>373</v>
      </c>
      <c r="O44" s="66"/>
      <c r="P44" s="71">
        <v>451.2</v>
      </c>
      <c r="Q44" s="71">
        <v>179.5</v>
      </c>
      <c r="R44" s="71">
        <v>995.8</v>
      </c>
      <c r="S44" s="73">
        <v>2020</v>
      </c>
      <c r="T44" s="71">
        <v>453.8</v>
      </c>
      <c r="U44" s="71">
        <v>180.4</v>
      </c>
      <c r="V44" s="71">
        <v>1002.4</v>
      </c>
      <c r="W44" s="73">
        <v>2020</v>
      </c>
      <c r="X44" s="66" t="s">
        <v>373</v>
      </c>
      <c r="Y44" s="66" t="s">
        <v>373</v>
      </c>
      <c r="Z44" s="66" t="s">
        <v>373</v>
      </c>
      <c r="AA44" s="66"/>
      <c r="AB44" s="66" t="s">
        <v>373</v>
      </c>
      <c r="AC44" s="66" t="s">
        <v>373</v>
      </c>
      <c r="AD44" s="66" t="s">
        <v>373</v>
      </c>
      <c r="AE44" s="66"/>
      <c r="AF44" s="66" t="s">
        <v>373</v>
      </c>
      <c r="AG44" s="66" t="s">
        <v>373</v>
      </c>
      <c r="AH44" s="66" t="s">
        <v>373</v>
      </c>
      <c r="AI44" s="66"/>
      <c r="AJ44" s="66" t="s">
        <v>373</v>
      </c>
      <c r="AK44" s="66" t="s">
        <v>373</v>
      </c>
      <c r="AL44" s="66" t="s">
        <v>373</v>
      </c>
      <c r="AM44" s="66"/>
      <c r="AO44" s="2" t="str">
        <f>IF(K44="","",VLOOKUP(K44,Inflation!$A$2:'Inflation'!$B$25,2))</f>
        <v/>
      </c>
      <c r="AP44" s="2" t="str">
        <f>IF(H44="","",H44*(Inflation!$B$2/AO44))</f>
        <v/>
      </c>
      <c r="AQ44" s="2" t="str">
        <f>IF(I44="","",I44*(Inflation!$B$2/AO44))</f>
        <v/>
      </c>
      <c r="AR44" s="2" t="str">
        <f>IF(J44="","",J44*(Inflation!$B$2/AO44))</f>
        <v/>
      </c>
      <c r="AS44" s="2" t="str">
        <f>IF(O44="","",VLOOKUP(O44,Inflation!$A$2:'Inflation'!$B$25,2))</f>
        <v/>
      </c>
      <c r="AT44" s="2" t="str">
        <f>IF(L44="","",L44*(Inflation!$B$2/AS44))</f>
        <v/>
      </c>
      <c r="AU44" s="2" t="str">
        <f>IF(M44="","",M44*(Inflation!$B$2/AS44))</f>
        <v/>
      </c>
      <c r="AV44" s="2" t="str">
        <f>IF(N44="","",N44*(Inflation!$B$2/AS44))</f>
        <v/>
      </c>
      <c r="AW44" s="2">
        <f>IF(S44="","",VLOOKUP(S44,Inflation!$A$2:'Inflation'!$B$25,2))</f>
        <v>113.78400000000001</v>
      </c>
      <c r="AX44" s="2">
        <f>IF(P44="","",P44*(Inflation!$B$2/AW44))</f>
        <v>316.37215777262179</v>
      </c>
      <c r="AY44" s="2">
        <f>IF(Q44="","",Q44*(Inflation!$B$2/AW44))</f>
        <v>125.86170726991492</v>
      </c>
      <c r="AZ44" s="2">
        <f>IF(R44="","",R44*(Inflation!$B$2/AW44))</f>
        <v>698.23447409126049</v>
      </c>
      <c r="BA44" s="2">
        <f>IF(W44="","",VLOOKUP(W44,Inflation!$A$2:'Inflation'!$B$25,2))</f>
        <v>113.78400000000001</v>
      </c>
      <c r="BB44" s="2">
        <f>IF(T44="","",T44*(Inflation!$B$2/BA44))</f>
        <v>318.19522428460942</v>
      </c>
      <c r="BC44" s="2">
        <f>IF(U44="","",U44*(Inflation!$B$2/BA44))</f>
        <v>126.4927687548337</v>
      </c>
      <c r="BD44" s="2">
        <f>IF(V44="","",V44*(Inflation!$B$2/BA44))</f>
        <v>702.86225831399838</v>
      </c>
      <c r="BE44" s="2" t="str">
        <f>IF(AA44="","",VLOOKUP(AA44,Inflation!$A$2:'Inflation'!$B$25,2))</f>
        <v/>
      </c>
      <c r="BF44" s="2" t="str">
        <f>IF(X44="","",X44*(Inflation!$B$2/BE44))</f>
        <v/>
      </c>
      <c r="BG44" s="2" t="str">
        <f>IF(Y44="","",Y44*(Inflation!$B$2/BE44))</f>
        <v/>
      </c>
      <c r="BH44" s="2" t="str">
        <f>IF(Z44="","",Z44*(Inflation!$B$2/BE44))</f>
        <v/>
      </c>
      <c r="BI44" s="2" t="str">
        <f>IF(AE44="","",VLOOKUP(AE44,Inflation!$A$2:'Inflation'!$B$25,2))</f>
        <v/>
      </c>
      <c r="BJ44" s="2" t="str">
        <f>IF(AB44="","",AB44*(Inflation!$B$2/BI44))</f>
        <v/>
      </c>
      <c r="BK44" s="2" t="str">
        <f>IF(AC44="","",AC44*(Inflation!$B$2/BI44))</f>
        <v/>
      </c>
      <c r="BL44" s="2" t="str">
        <f>IF(AD44="","",AD44*(Inflation!$B$2/BI44))</f>
        <v/>
      </c>
      <c r="BM44" s="2" t="str">
        <f>IF(AI44="","",VLOOKUP(AI44,Inflation!$A$2:'Inflation'!$B$25,2))</f>
        <v/>
      </c>
      <c r="BN44" s="2" t="str">
        <f>IF(AF44="","",AF44*(Inflation!$B$2/BM44))</f>
        <v/>
      </c>
      <c r="BO44" s="2" t="str">
        <f>IF(AG44="","",AG44*(Inflation!$B$2/BM44))</f>
        <v/>
      </c>
      <c r="BP44" s="2" t="str">
        <f>IF(AH44="","",AH44*(Inflation!$B$2/BM44))</f>
        <v/>
      </c>
      <c r="BQ44" s="2" t="str">
        <f>IF(AM44="","",VLOOKUP(AM44,Inflation!$A$2:'Inflation'!$B$25,2))</f>
        <v/>
      </c>
      <c r="BR44" s="2" t="str">
        <f>IF(AJ44="","",AJ44*(Inflation!$B$2/BQ44))</f>
        <v/>
      </c>
      <c r="BS44" s="2" t="str">
        <f>IF(AK44="","",AK44*(Inflation!$B$2/BQ44))</f>
        <v/>
      </c>
      <c r="BT44" s="2" t="str">
        <f>IF(AL44="","",AL44*(Inflation!$B$2/BQ44))</f>
        <v/>
      </c>
    </row>
    <row r="45" spans="1:72" ht="32.1" customHeight="1" x14ac:dyDescent="0.2">
      <c r="A45" s="66" t="s">
        <v>264</v>
      </c>
      <c r="B45" s="66" t="s">
        <v>35</v>
      </c>
      <c r="C45" s="66" t="s">
        <v>17</v>
      </c>
      <c r="D45" s="66" t="s">
        <v>265</v>
      </c>
      <c r="E45" s="66" t="s">
        <v>382</v>
      </c>
      <c r="F45" s="69" t="s">
        <v>353</v>
      </c>
      <c r="G45" s="2" t="s">
        <v>429</v>
      </c>
      <c r="H45" s="66" t="s">
        <v>373</v>
      </c>
      <c r="I45" s="66" t="s">
        <v>373</v>
      </c>
      <c r="J45" s="66" t="s">
        <v>373</v>
      </c>
      <c r="K45" s="66"/>
      <c r="L45" s="66" t="s">
        <v>373</v>
      </c>
      <c r="M45" s="66" t="s">
        <v>373</v>
      </c>
      <c r="N45" s="66" t="s">
        <v>373</v>
      </c>
      <c r="O45" s="66"/>
      <c r="P45" s="78">
        <v>12.2</v>
      </c>
      <c r="Q45" s="80" t="s">
        <v>373</v>
      </c>
      <c r="R45" s="80" t="s">
        <v>373</v>
      </c>
      <c r="S45" s="79">
        <v>2020</v>
      </c>
      <c r="T45" s="78">
        <v>12.7</v>
      </c>
      <c r="U45" s="80" t="s">
        <v>373</v>
      </c>
      <c r="V45" s="80" t="s">
        <v>373</v>
      </c>
      <c r="W45" s="79">
        <v>2020</v>
      </c>
      <c r="X45" s="71">
        <v>-729.3</v>
      </c>
      <c r="Y45" s="66" t="s">
        <v>373</v>
      </c>
      <c r="Z45" s="66" t="s">
        <v>373</v>
      </c>
      <c r="AA45" s="73">
        <v>2020</v>
      </c>
      <c r="AB45" s="71">
        <v>-743.2</v>
      </c>
      <c r="AC45" s="66" t="s">
        <v>373</v>
      </c>
      <c r="AD45" s="66" t="s">
        <v>373</v>
      </c>
      <c r="AE45" s="73">
        <v>2020</v>
      </c>
      <c r="AF45" s="66" t="s">
        <v>373</v>
      </c>
      <c r="AG45" s="66" t="s">
        <v>373</v>
      </c>
      <c r="AH45" s="66" t="s">
        <v>373</v>
      </c>
      <c r="AI45" s="66"/>
      <c r="AJ45" s="66" t="s">
        <v>373</v>
      </c>
      <c r="AK45" s="66" t="s">
        <v>373</v>
      </c>
      <c r="AL45" s="66" t="s">
        <v>373</v>
      </c>
      <c r="AM45" s="66"/>
      <c r="AO45" s="2" t="str">
        <f>IF(K45="","",VLOOKUP(K45,Inflation!$A$2:'Inflation'!$B$25,2))</f>
        <v/>
      </c>
      <c r="AP45" s="2" t="str">
        <f>IF(H45="","",H45*(Inflation!$B$2/AO45))</f>
        <v/>
      </c>
      <c r="AQ45" s="2" t="str">
        <f>IF(I45="","",I45*(Inflation!$B$2/AO45))</f>
        <v/>
      </c>
      <c r="AR45" s="2" t="str">
        <f>IF(J45="","",J45*(Inflation!$B$2/AO45))</f>
        <v/>
      </c>
      <c r="AS45" s="2" t="str">
        <f>IF(O45="","",VLOOKUP(O45,Inflation!$A$2:'Inflation'!$B$25,2))</f>
        <v/>
      </c>
      <c r="AT45" s="2" t="str">
        <f>IF(L45="","",L45*(Inflation!$B$2/AS45))</f>
        <v/>
      </c>
      <c r="AU45" s="2" t="str">
        <f>IF(M45="","",M45*(Inflation!$B$2/AS45))</f>
        <v/>
      </c>
      <c r="AV45" s="2" t="str">
        <f>IF(N45="","",N45*(Inflation!$B$2/AS45))</f>
        <v/>
      </c>
      <c r="AW45" s="2">
        <f>IF(S45="","",VLOOKUP(S45,Inflation!$A$2:'Inflation'!$B$25,2))</f>
        <v>113.78400000000001</v>
      </c>
      <c r="AX45" s="2">
        <f>IF(P45="","",P45*(Inflation!$B$2/AW45))</f>
        <v>8.5543890177880879</v>
      </c>
      <c r="AY45" s="2" t="str">
        <f>IF(Q45="","",Q45*(Inflation!$B$2/AW45))</f>
        <v/>
      </c>
      <c r="AZ45" s="2" t="str">
        <f>IF(R45="","",R45*(Inflation!$B$2/AW45))</f>
        <v/>
      </c>
      <c r="BA45" s="2">
        <f>IF(W45="","",VLOOKUP(W45,Inflation!$A$2:'Inflation'!$B$25,2))</f>
        <v>113.78400000000001</v>
      </c>
      <c r="BB45" s="2">
        <f>IF(T45="","",T45*(Inflation!$B$2/BA45))</f>
        <v>8.9049787316318625</v>
      </c>
      <c r="BC45" s="2" t="str">
        <f>IF(U45="","",U45*(Inflation!$B$2/BA45))</f>
        <v/>
      </c>
      <c r="BD45" s="2" t="str">
        <f>IF(V45="","",V45*(Inflation!$B$2/BA45))</f>
        <v/>
      </c>
      <c r="BE45" s="2">
        <f>IF(AA45="","",VLOOKUP(AA45,Inflation!$A$2:'Inflation'!$B$25,2))</f>
        <v>113.78400000000001</v>
      </c>
      <c r="BF45" s="2">
        <f>IF(X45="","",X45*(Inflation!$B$2/BE45))</f>
        <v>-511.37015661252889</v>
      </c>
      <c r="BG45" s="2" t="str">
        <f>IF(Y45="","",Y45*(Inflation!$B$2/BE45))</f>
        <v/>
      </c>
      <c r="BH45" s="2" t="str">
        <f>IF(Z45="","",Z45*(Inflation!$B$2/BE45))</f>
        <v/>
      </c>
      <c r="BI45" s="2">
        <f>IF(AE45="","",VLOOKUP(AE45,Inflation!$A$2:'Inflation'!$B$25,2))</f>
        <v>113.78400000000001</v>
      </c>
      <c r="BJ45" s="2">
        <f>IF(AB45="","",AB45*(Inflation!$B$2/BI45))</f>
        <v>-521.11655065738591</v>
      </c>
      <c r="BK45" s="2" t="str">
        <f>IF(AC45="","",AC45*(Inflation!$B$2/BI45))</f>
        <v/>
      </c>
      <c r="BL45" s="2" t="str">
        <f>IF(AD45="","",AD45*(Inflation!$B$2/BI45))</f>
        <v/>
      </c>
      <c r="BM45" s="2" t="str">
        <f>IF(AI45="","",VLOOKUP(AI45,Inflation!$A$2:'Inflation'!$B$25,2))</f>
        <v/>
      </c>
      <c r="BN45" s="2" t="str">
        <f>IF(AF45="","",AF45*(Inflation!$B$2/BM45))</f>
        <v/>
      </c>
      <c r="BO45" s="2" t="str">
        <f>IF(AG45="","",AG45*(Inflation!$B$2/BM45))</f>
        <v/>
      </c>
      <c r="BP45" s="2" t="str">
        <f>IF(AH45="","",AH45*(Inflation!$B$2/BM45))</f>
        <v/>
      </c>
      <c r="BQ45" s="2" t="str">
        <f>IF(AM45="","",VLOOKUP(AM45,Inflation!$A$2:'Inflation'!$B$25,2))</f>
        <v/>
      </c>
      <c r="BR45" s="2" t="str">
        <f>IF(AJ45="","",AJ45*(Inflation!$B$2/BQ45))</f>
        <v/>
      </c>
      <c r="BS45" s="2" t="str">
        <f>IF(AK45="","",AK45*(Inflation!$B$2/BQ45))</f>
        <v/>
      </c>
      <c r="BT45" s="2" t="str">
        <f>IF(AL45="","",AL45*(Inflation!$B$2/BQ45))</f>
        <v/>
      </c>
    </row>
    <row r="46" spans="1:72" s="8" customFormat="1" x14ac:dyDescent="0.2">
      <c r="A46" s="66" t="s">
        <v>266</v>
      </c>
      <c r="B46" s="66" t="s">
        <v>35</v>
      </c>
      <c r="C46" s="66" t="s">
        <v>17</v>
      </c>
      <c r="D46" s="66" t="s">
        <v>267</v>
      </c>
      <c r="E46" s="66"/>
      <c r="F46" s="69" t="s">
        <v>354</v>
      </c>
      <c r="G46" s="2" t="s">
        <v>430</v>
      </c>
      <c r="H46" s="66" t="s">
        <v>373</v>
      </c>
      <c r="I46" s="66" t="s">
        <v>373</v>
      </c>
      <c r="J46" s="66" t="s">
        <v>373</v>
      </c>
      <c r="K46" s="66"/>
      <c r="L46" s="66" t="s">
        <v>373</v>
      </c>
      <c r="M46" s="66" t="s">
        <v>373</v>
      </c>
      <c r="N46" s="66" t="s">
        <v>373</v>
      </c>
      <c r="O46" s="66"/>
      <c r="P46" s="71">
        <v>6.4203960000000002</v>
      </c>
      <c r="Q46" s="66" t="s">
        <v>373</v>
      </c>
      <c r="R46" s="66" t="s">
        <v>373</v>
      </c>
      <c r="S46" s="73">
        <v>2021</v>
      </c>
      <c r="T46" s="71">
        <v>6.4203960000000002</v>
      </c>
      <c r="U46" s="66" t="s">
        <v>373</v>
      </c>
      <c r="V46" s="66" t="s">
        <v>373</v>
      </c>
      <c r="W46" s="73">
        <v>2021</v>
      </c>
      <c r="X46" s="66" t="s">
        <v>373</v>
      </c>
      <c r="Y46" s="66" t="s">
        <v>373</v>
      </c>
      <c r="Z46" s="66" t="s">
        <v>373</v>
      </c>
      <c r="AA46" s="66"/>
      <c r="AB46" s="66" t="s">
        <v>373</v>
      </c>
      <c r="AC46" s="66" t="s">
        <v>373</v>
      </c>
      <c r="AD46" s="66" t="s">
        <v>373</v>
      </c>
      <c r="AE46" s="66"/>
      <c r="AF46" s="66" t="s">
        <v>373</v>
      </c>
      <c r="AG46" s="66" t="s">
        <v>373</v>
      </c>
      <c r="AH46" s="66" t="s">
        <v>373</v>
      </c>
      <c r="AI46" s="66"/>
      <c r="AJ46" s="66" t="s">
        <v>373</v>
      </c>
      <c r="AK46" s="66" t="s">
        <v>373</v>
      </c>
      <c r="AL46" s="66" t="s">
        <v>373</v>
      </c>
      <c r="AM46" s="66"/>
      <c r="AO46" s="2" t="str">
        <f>IF(K46="","",VLOOKUP(K46,Inflation!$A$2:'Inflation'!$B$25,2))</f>
        <v/>
      </c>
      <c r="AP46" s="2" t="str">
        <f>IF(H46="","",H46*(Inflation!$B$2/AO46))</f>
        <v/>
      </c>
      <c r="AQ46" s="2" t="str">
        <f>IF(I46="","",I46*(Inflation!$B$2/AO46))</f>
        <v/>
      </c>
      <c r="AR46" s="2" t="str">
        <f>IF(J46="","",J46*(Inflation!$B$2/AO46))</f>
        <v/>
      </c>
      <c r="AS46" s="2" t="str">
        <f>IF(O46="","",VLOOKUP(O46,Inflation!$A$2:'Inflation'!$B$25,2))</f>
        <v/>
      </c>
      <c r="AT46" s="2" t="str">
        <f>IF(L46="","",L46*(Inflation!$B$2/AS46))</f>
        <v/>
      </c>
      <c r="AU46" s="2" t="str">
        <f>IF(M46="","",M46*(Inflation!$B$2/AS46))</f>
        <v/>
      </c>
      <c r="AV46" s="2" t="str">
        <f>IF(N46="","",N46*(Inflation!$B$2/AS46))</f>
        <v/>
      </c>
      <c r="AW46" s="2">
        <f>IF(S46="","",VLOOKUP(S46,Inflation!$A$2:'Inflation'!$B$25,2))</f>
        <v>118.895</v>
      </c>
      <c r="AX46" s="2">
        <f>IF(P46="","",P46*(Inflation!$B$2/AW46))</f>
        <v>4.3083262884730233</v>
      </c>
      <c r="AY46" s="2" t="str">
        <f>IF(Q46="","",Q46*(Inflation!$B$2/AW46))</f>
        <v/>
      </c>
      <c r="AZ46" s="2" t="str">
        <f>IF(R46="","",R46*(Inflation!$B$2/AW46))</f>
        <v/>
      </c>
      <c r="BA46" s="2">
        <f>IF(W46="","",VLOOKUP(W46,Inflation!$A$2:'Inflation'!$B$25,2))</f>
        <v>118.895</v>
      </c>
      <c r="BB46" s="2">
        <f>IF(T46="","",T46*(Inflation!$B$2/BA46))</f>
        <v>4.3083262884730233</v>
      </c>
      <c r="BC46" s="2" t="str">
        <f>IF(U46="","",U46*(Inflation!$B$2/BA46))</f>
        <v/>
      </c>
      <c r="BD46" s="2" t="str">
        <f>IF(V46="","",V46*(Inflation!$B$2/BA46))</f>
        <v/>
      </c>
      <c r="BE46" s="2" t="str">
        <f>IF(AA46="","",VLOOKUP(AA46,Inflation!$A$2:'Inflation'!$B$25,2))</f>
        <v/>
      </c>
      <c r="BF46" s="2" t="str">
        <f>IF(X46="","",X46*(Inflation!$B$2/BE46))</f>
        <v/>
      </c>
      <c r="BG46" s="2" t="str">
        <f>IF(Y46="","",Y46*(Inflation!$B$2/BE46))</f>
        <v/>
      </c>
      <c r="BH46" s="2" t="str">
        <f>IF(Z46="","",Z46*(Inflation!$B$2/BE46))</f>
        <v/>
      </c>
      <c r="BI46" s="2" t="str">
        <f>IF(AE46="","",VLOOKUP(AE46,Inflation!$A$2:'Inflation'!$B$25,2))</f>
        <v/>
      </c>
      <c r="BJ46" s="2" t="str">
        <f>IF(AB46="","",AB46*(Inflation!$B$2/BI46))</f>
        <v/>
      </c>
      <c r="BK46" s="2" t="str">
        <f>IF(AC46="","",AC46*(Inflation!$B$2/BI46))</f>
        <v/>
      </c>
      <c r="BL46" s="2" t="str">
        <f>IF(AD46="","",AD46*(Inflation!$B$2/BI46))</f>
        <v/>
      </c>
      <c r="BM46" s="2" t="str">
        <f>IF(AI46="","",VLOOKUP(AI46,Inflation!$A$2:'Inflation'!$B$25,2))</f>
        <v/>
      </c>
      <c r="BN46" s="2" t="str">
        <f>IF(AF46="","",AF46*(Inflation!$B$2/BM46))</f>
        <v/>
      </c>
      <c r="BO46" s="2" t="str">
        <f>IF(AG46="","",AG46*(Inflation!$B$2/BM46))</f>
        <v/>
      </c>
      <c r="BP46" s="2" t="str">
        <f>IF(AH46="","",AH46*(Inflation!$B$2/BM46))</f>
        <v/>
      </c>
      <c r="BQ46" s="2" t="str">
        <f>IF(AM46="","",VLOOKUP(AM46,Inflation!$A$2:'Inflation'!$B$25,2))</f>
        <v/>
      </c>
      <c r="BR46" s="2" t="str">
        <f>IF(AJ46="","",AJ46*(Inflation!$B$2/BQ46))</f>
        <v/>
      </c>
      <c r="BS46" s="2" t="str">
        <f>IF(AK46="","",AK46*(Inflation!$B$2/BQ46))</f>
        <v/>
      </c>
      <c r="BT46" s="2" t="str">
        <f>IF(AL46="","",AL46*(Inflation!$B$2/BQ46))</f>
        <v/>
      </c>
    </row>
    <row r="47" spans="1:72" s="8" customFormat="1" x14ac:dyDescent="0.2">
      <c r="A47" s="66" t="s">
        <v>268</v>
      </c>
      <c r="B47" s="66" t="s">
        <v>35</v>
      </c>
      <c r="C47" s="66" t="s">
        <v>17</v>
      </c>
      <c r="D47" s="66" t="s">
        <v>269</v>
      </c>
      <c r="E47" s="66" t="s">
        <v>311</v>
      </c>
      <c r="F47" s="69" t="s">
        <v>355</v>
      </c>
      <c r="G47" s="2" t="s">
        <v>431</v>
      </c>
      <c r="H47" s="66" t="s">
        <v>373</v>
      </c>
      <c r="I47" s="66" t="s">
        <v>373</v>
      </c>
      <c r="J47" s="66" t="s">
        <v>373</v>
      </c>
      <c r="K47" s="66"/>
      <c r="L47" s="66" t="s">
        <v>373</v>
      </c>
      <c r="M47" s="66" t="s">
        <v>373</v>
      </c>
      <c r="N47" s="66" t="s">
        <v>373</v>
      </c>
      <c r="O47" s="66"/>
      <c r="P47" s="71">
        <v>-3089.9</v>
      </c>
      <c r="Q47" s="71">
        <v>-232.2</v>
      </c>
      <c r="R47" s="71">
        <v>-13055.4</v>
      </c>
      <c r="S47" s="73">
        <v>2020</v>
      </c>
      <c r="T47" s="71">
        <v>-3053</v>
      </c>
      <c r="U47" s="71">
        <v>-229.4</v>
      </c>
      <c r="V47" s="71">
        <v>-13131</v>
      </c>
      <c r="W47" s="73">
        <v>2020</v>
      </c>
      <c r="X47" s="71">
        <v>856.7</v>
      </c>
      <c r="Y47" s="71">
        <v>0</v>
      </c>
      <c r="Z47" s="71">
        <v>6388.6</v>
      </c>
      <c r="AA47" s="73">
        <v>2020</v>
      </c>
      <c r="AB47" s="71">
        <v>846.5</v>
      </c>
      <c r="AC47" s="71">
        <v>0</v>
      </c>
      <c r="AD47" s="71">
        <v>6312.4</v>
      </c>
      <c r="AE47" s="73">
        <v>2022</v>
      </c>
      <c r="AF47" s="71">
        <v>90.4</v>
      </c>
      <c r="AG47" s="71">
        <v>0</v>
      </c>
      <c r="AH47" s="71">
        <v>674.1</v>
      </c>
      <c r="AI47" s="73">
        <v>2020</v>
      </c>
      <c r="AJ47" s="71">
        <v>89.3</v>
      </c>
      <c r="AK47" s="71">
        <v>0</v>
      </c>
      <c r="AL47" s="71">
        <v>666.1</v>
      </c>
      <c r="AM47" s="73">
        <v>2020</v>
      </c>
      <c r="AO47" s="2" t="str">
        <f>IF(K47="","",VLOOKUP(K47,Inflation!$A$2:'Inflation'!$B$25,2))</f>
        <v/>
      </c>
      <c r="AP47" s="2" t="str">
        <f>IF(H47="","",H47*(Inflation!$B$2/AO47))</f>
        <v/>
      </c>
      <c r="AQ47" s="2" t="str">
        <f>IF(I47="","",I47*(Inflation!$B$2/AO47))</f>
        <v/>
      </c>
      <c r="AR47" s="2" t="str">
        <f>IF(J47="","",J47*(Inflation!$B$2/AO47))</f>
        <v/>
      </c>
      <c r="AS47" s="2" t="str">
        <f>IF(O47="","",VLOOKUP(O47,Inflation!$A$2:'Inflation'!$B$25,2))</f>
        <v/>
      </c>
      <c r="AT47" s="2" t="str">
        <f>IF(L47="","",L47*(Inflation!$B$2/AS47))</f>
        <v/>
      </c>
      <c r="AU47" s="2" t="str">
        <f>IF(M47="","",M47*(Inflation!$B$2/AS47))</f>
        <v/>
      </c>
      <c r="AV47" s="2" t="str">
        <f>IF(N47="","",N47*(Inflation!$B$2/AS47))</f>
        <v/>
      </c>
      <c r="AW47" s="2">
        <f>IF(S47="","",VLOOKUP(S47,Inflation!$A$2:'Inflation'!$B$25,2))</f>
        <v>113.78400000000001</v>
      </c>
      <c r="AX47" s="2">
        <f>IF(P47="","",P47*(Inflation!$B$2/AW47))</f>
        <v>-2166.5743136117553</v>
      </c>
      <c r="AY47" s="2">
        <f>IF(Q47="","",Q47*(Inflation!$B$2/AW47))</f>
        <v>-162.8138631090487</v>
      </c>
      <c r="AZ47" s="2">
        <f>IF(R47="","",R47*(Inflation!$B$2/AW47))</f>
        <v>-9154.1779002320181</v>
      </c>
      <c r="BA47" s="2">
        <f>IF(W47="","",VLOOKUP(W47,Inflation!$A$2:'Inflation'!$B$25,2))</f>
        <v>113.78400000000001</v>
      </c>
      <c r="BB47" s="2">
        <f>IF(T47="","",T47*(Inflation!$B$2/BA47))</f>
        <v>-2140.7007927300847</v>
      </c>
      <c r="BC47" s="2">
        <f>IF(U47="","",U47*(Inflation!$B$2/BA47))</f>
        <v>-160.85056071152357</v>
      </c>
      <c r="BD47" s="2">
        <f>IF(V47="","",V47*(Inflation!$B$2/BA47))</f>
        <v>-9207.1870649651955</v>
      </c>
      <c r="BE47" s="2">
        <f>IF(AA47="","",VLOOKUP(AA47,Inflation!$A$2:'Inflation'!$B$25,2))</f>
        <v>113.78400000000001</v>
      </c>
      <c r="BF47" s="2">
        <f>IF(X47="","",X47*(Inflation!$B$2/BE47))</f>
        <v>600.70041569992259</v>
      </c>
      <c r="BG47" s="2">
        <f>IF(Y47="","",Y47*(Inflation!$B$2/BE47))</f>
        <v>0</v>
      </c>
      <c r="BH47" s="2">
        <f>IF(Z47="","",Z47*(Inflation!$B$2/BE47))</f>
        <v>4479.5548917246715</v>
      </c>
      <c r="BI47" s="2">
        <f>IF(AE47="","",VLOOKUP(AE47,Inflation!$A$2:'Inflation'!$B$25,2))</f>
        <v>127.19199999999999</v>
      </c>
      <c r="BJ47" s="2">
        <f>IF(AB47="","",AB47*(Inflation!$B$2/BI47))</f>
        <v>530.97922432228438</v>
      </c>
      <c r="BK47" s="2">
        <f>IF(AC47="","",AC47*(Inflation!$B$2/BI47))</f>
        <v>0</v>
      </c>
      <c r="BL47" s="2">
        <f>IF(AD47="","",AD47*(Inflation!$B$2/BI47))</f>
        <v>3959.5431253537954</v>
      </c>
      <c r="BM47" s="2">
        <f>IF(AI47="","",VLOOKUP(AI47,Inflation!$A$2:'Inflation'!$B$25,2))</f>
        <v>113.78400000000001</v>
      </c>
      <c r="BN47" s="2">
        <f>IF(AF47="","",AF47*(Inflation!$B$2/BM47))</f>
        <v>63.386620262954366</v>
      </c>
      <c r="BO47" s="2">
        <f>IF(AG47="","",AG47*(Inflation!$B$2/BM47))</f>
        <v>0</v>
      </c>
      <c r="BP47" s="2">
        <f>IF(AH47="","",AH47*(Inflation!$B$2/BM47))</f>
        <v>472.66505220417628</v>
      </c>
      <c r="BQ47" s="2">
        <f>IF(AM47="","",VLOOKUP(AM47,Inflation!$A$2:'Inflation'!$B$25,2))</f>
        <v>113.78400000000001</v>
      </c>
      <c r="BR47" s="2">
        <f>IF(AJ47="","",AJ47*(Inflation!$B$2/BQ47))</f>
        <v>62.615322892498057</v>
      </c>
      <c r="BS47" s="2">
        <f>IF(AK47="","",AK47*(Inflation!$B$2/BQ47))</f>
        <v>0</v>
      </c>
      <c r="BT47" s="2">
        <f>IF(AL47="","",AL47*(Inflation!$B$2/BQ47))</f>
        <v>467.05561678267594</v>
      </c>
    </row>
    <row r="48" spans="1:72" x14ac:dyDescent="0.2">
      <c r="A48" s="66" t="s">
        <v>270</v>
      </c>
      <c r="B48" s="66" t="s">
        <v>35</v>
      </c>
      <c r="C48" s="66" t="s">
        <v>271</v>
      </c>
      <c r="D48" s="66" t="s">
        <v>272</v>
      </c>
      <c r="E48" s="66" t="s">
        <v>383</v>
      </c>
      <c r="F48" s="69" t="s">
        <v>356</v>
      </c>
      <c r="G48" s="2" t="s">
        <v>432</v>
      </c>
      <c r="H48" s="78">
        <v>0</v>
      </c>
      <c r="I48" s="78">
        <v>0</v>
      </c>
      <c r="J48" s="78">
        <v>0</v>
      </c>
      <c r="K48" s="79">
        <v>2022</v>
      </c>
      <c r="L48" s="78">
        <v>0</v>
      </c>
      <c r="M48" s="78">
        <v>0</v>
      </c>
      <c r="N48" s="78">
        <v>0</v>
      </c>
      <c r="O48" s="79">
        <v>2022</v>
      </c>
      <c r="P48" s="78">
        <v>0</v>
      </c>
      <c r="Q48" s="78">
        <v>0</v>
      </c>
      <c r="R48" s="78">
        <v>0</v>
      </c>
      <c r="S48" s="79">
        <v>2022</v>
      </c>
      <c r="T48" s="78">
        <v>0</v>
      </c>
      <c r="U48" s="78">
        <v>0</v>
      </c>
      <c r="V48" s="78">
        <v>0</v>
      </c>
      <c r="W48" s="79">
        <v>2022</v>
      </c>
      <c r="X48" s="71">
        <v>-111.3</v>
      </c>
      <c r="Y48" s="71"/>
      <c r="Z48" s="71"/>
      <c r="AA48" s="73">
        <v>2022</v>
      </c>
      <c r="AB48" s="71">
        <v>-111.4</v>
      </c>
      <c r="AC48" s="71"/>
      <c r="AD48" s="71"/>
      <c r="AE48" s="73">
        <v>2022</v>
      </c>
      <c r="AF48" s="78">
        <v>0</v>
      </c>
      <c r="AG48" s="78">
        <v>0</v>
      </c>
      <c r="AH48" s="78">
        <v>0</v>
      </c>
      <c r="AI48" s="79">
        <v>2022</v>
      </c>
      <c r="AJ48" s="78">
        <v>0</v>
      </c>
      <c r="AK48" s="78">
        <v>0</v>
      </c>
      <c r="AL48" s="78">
        <v>0</v>
      </c>
      <c r="AM48" s="79">
        <v>2022</v>
      </c>
      <c r="AO48" s="2">
        <f>IF(K48="","",VLOOKUP(K48,Inflation!$A$2:'Inflation'!$B$25,2))</f>
        <v>127.19199999999999</v>
      </c>
      <c r="AP48" s="2">
        <f>IF(H48="","",H48*(Inflation!$B$2/AO48))</f>
        <v>0</v>
      </c>
      <c r="AQ48" s="2">
        <f>IF(I48="","",I48*(Inflation!$B$2/AO48))</f>
        <v>0</v>
      </c>
      <c r="AR48" s="2">
        <f>IF(J48="","",J48*(Inflation!$B$2/AO48))</f>
        <v>0</v>
      </c>
      <c r="AS48" s="2">
        <f>IF(O48="","",VLOOKUP(O48,Inflation!$A$2:'Inflation'!$B$25,2))</f>
        <v>127.19199999999999</v>
      </c>
      <c r="AT48" s="2">
        <f>IF(L48="","",L48*(Inflation!$B$2/AS48))</f>
        <v>0</v>
      </c>
      <c r="AU48" s="2">
        <f>IF(M48="","",M48*(Inflation!$B$2/AS48))</f>
        <v>0</v>
      </c>
      <c r="AV48" s="2">
        <f>IF(N48="","",N48*(Inflation!$B$2/AS48))</f>
        <v>0</v>
      </c>
      <c r="AW48" s="2">
        <f>IF(S48="","",VLOOKUP(S48,Inflation!$A$2:'Inflation'!$B$25,2))</f>
        <v>127.19199999999999</v>
      </c>
      <c r="AX48" s="2">
        <f>IF(P48="","",P48*(Inflation!$B$2/AW48))</f>
        <v>0</v>
      </c>
      <c r="AY48" s="2">
        <f>IF(Q48="","",Q48*(Inflation!$B$2/AW48))</f>
        <v>0</v>
      </c>
      <c r="AZ48" s="2">
        <f>IF(R48="","",R48*(Inflation!$B$2/AW48))</f>
        <v>0</v>
      </c>
      <c r="BA48" s="2">
        <f>IF(W48="","",VLOOKUP(W48,Inflation!$A$2:'Inflation'!$B$25,2))</f>
        <v>127.19199999999999</v>
      </c>
      <c r="BB48" s="2">
        <f>IF(T48="","",T48*(Inflation!$B$2/BA48))</f>
        <v>0</v>
      </c>
      <c r="BC48" s="2">
        <f>IF(U48="","",U48*(Inflation!$B$2/BA48))</f>
        <v>0</v>
      </c>
      <c r="BD48" s="2">
        <f>IF(V48="","",V48*(Inflation!$B$2/BA48))</f>
        <v>0</v>
      </c>
      <c r="BE48" s="2">
        <f>IF(AA48="","",VLOOKUP(AA48,Inflation!$A$2:'Inflation'!$B$25,2))</f>
        <v>127.19199999999999</v>
      </c>
      <c r="BF48" s="2">
        <f>IF(X48="","",X48*(Inflation!$B$2/BE48))</f>
        <v>-69.814515850053468</v>
      </c>
      <c r="BG48" s="2" t="str">
        <f>IF(Y48="","",Y48*(Inflation!$B$2/BE48))</f>
        <v/>
      </c>
      <c r="BH48" s="2" t="str">
        <f>IF(Z48="","",Z48*(Inflation!$B$2/BE48))</f>
        <v/>
      </c>
      <c r="BI48" s="2">
        <f>IF(AE48="","",VLOOKUP(AE48,Inflation!$A$2:'Inflation'!$B$25,2))</f>
        <v>127.19199999999999</v>
      </c>
      <c r="BJ48" s="2">
        <f>IF(AB48="","",AB48*(Inflation!$B$2/BI48))</f>
        <v>-69.877242279388639</v>
      </c>
      <c r="BK48" s="2" t="str">
        <f>IF(AC48="","",AC48*(Inflation!$B$2/BI48))</f>
        <v/>
      </c>
      <c r="BL48" s="2" t="str">
        <f>IF(AD48="","",AD48*(Inflation!$B$2/BI48))</f>
        <v/>
      </c>
      <c r="BM48" s="2">
        <f>IF(AI48="","",VLOOKUP(AI48,Inflation!$A$2:'Inflation'!$B$25,2))</f>
        <v>127.19199999999999</v>
      </c>
      <c r="BN48" s="2">
        <f>IF(AF48="","",AF48*(Inflation!$B$2/BM48))</f>
        <v>0</v>
      </c>
      <c r="BO48" s="2">
        <f>IF(AG48="","",AG48*(Inflation!$B$2/BM48))</f>
        <v>0</v>
      </c>
      <c r="BP48" s="2">
        <f>IF(AH48="","",AH48*(Inflation!$B$2/BM48))</f>
        <v>0</v>
      </c>
      <c r="BQ48" s="2">
        <f>IF(AM48="","",VLOOKUP(AM48,Inflation!$A$2:'Inflation'!$B$25,2))</f>
        <v>127.19199999999999</v>
      </c>
      <c r="BR48" s="2">
        <f>IF(AJ48="","",AJ48*(Inflation!$B$2/BQ48))</f>
        <v>0</v>
      </c>
      <c r="BS48" s="2">
        <f>IF(AK48="","",AK48*(Inflation!$B$2/BQ48))</f>
        <v>0</v>
      </c>
      <c r="BT48" s="2">
        <f>IF(AL48="","",AL48*(Inflation!$B$2/BQ48))</f>
        <v>0</v>
      </c>
    </row>
    <row r="49" spans="1:72" ht="22.5" x14ac:dyDescent="0.2">
      <c r="A49" s="67" t="s">
        <v>273</v>
      </c>
      <c r="B49" s="67" t="s">
        <v>54</v>
      </c>
      <c r="C49" s="67" t="s">
        <v>143</v>
      </c>
      <c r="D49" s="67" t="s">
        <v>274</v>
      </c>
      <c r="E49" s="67" t="s">
        <v>384</v>
      </c>
      <c r="F49" s="70" t="s">
        <v>357</v>
      </c>
      <c r="G49" s="2" t="s">
        <v>433</v>
      </c>
      <c r="H49" s="67" t="s">
        <v>373</v>
      </c>
      <c r="I49" s="67" t="s">
        <v>373</v>
      </c>
      <c r="J49" s="67" t="s">
        <v>373</v>
      </c>
      <c r="K49" s="67"/>
      <c r="L49" s="67" t="s">
        <v>373</v>
      </c>
      <c r="M49" s="67" t="s">
        <v>373</v>
      </c>
      <c r="N49" s="67" t="s">
        <v>373</v>
      </c>
      <c r="O49" s="67"/>
      <c r="P49" s="67" t="s">
        <v>373</v>
      </c>
      <c r="Q49" s="67" t="s">
        <v>373</v>
      </c>
      <c r="R49" s="67" t="s">
        <v>373</v>
      </c>
      <c r="S49" s="67"/>
      <c r="T49" s="67" t="s">
        <v>373</v>
      </c>
      <c r="U49" s="67" t="s">
        <v>373</v>
      </c>
      <c r="V49" s="67" t="s">
        <v>373</v>
      </c>
      <c r="W49" s="67"/>
      <c r="X49" s="72">
        <v>108.6</v>
      </c>
      <c r="Y49" s="67" t="s">
        <v>373</v>
      </c>
      <c r="Z49" s="67" t="s">
        <v>373</v>
      </c>
      <c r="AA49" s="74">
        <v>2022</v>
      </c>
      <c r="AB49" s="72">
        <v>108.6</v>
      </c>
      <c r="AC49" s="67" t="s">
        <v>373</v>
      </c>
      <c r="AD49" s="67" t="s">
        <v>373</v>
      </c>
      <c r="AE49" s="74">
        <v>2022</v>
      </c>
      <c r="AF49" s="67" t="s">
        <v>373</v>
      </c>
      <c r="AG49" s="67" t="s">
        <v>373</v>
      </c>
      <c r="AH49" s="67" t="s">
        <v>373</v>
      </c>
      <c r="AI49" s="67"/>
      <c r="AJ49" s="67" t="s">
        <v>373</v>
      </c>
      <c r="AK49" s="67" t="s">
        <v>373</v>
      </c>
      <c r="AL49" s="67" t="s">
        <v>373</v>
      </c>
      <c r="AM49" s="67"/>
      <c r="AO49" s="2" t="str">
        <f>IF(K49="","",VLOOKUP(K49,Inflation!$A$2:'Inflation'!$B$25,2))</f>
        <v/>
      </c>
      <c r="AP49" s="2" t="str">
        <f>IF(H49="","",H49*(Inflation!$B$2/AO49))</f>
        <v/>
      </c>
      <c r="AQ49" s="2" t="str">
        <f>IF(I49="","",I49*(Inflation!$B$2/AO49))</f>
        <v/>
      </c>
      <c r="AR49" s="2" t="str">
        <f>IF(J49="","",J49*(Inflation!$B$2/AO49))</f>
        <v/>
      </c>
      <c r="AS49" s="2" t="str">
        <f>IF(O49="","",VLOOKUP(O49,Inflation!$A$2:'Inflation'!$B$25,2))</f>
        <v/>
      </c>
      <c r="AT49" s="2" t="str">
        <f>IF(L49="","",L49*(Inflation!$B$2/AS49))</f>
        <v/>
      </c>
      <c r="AU49" s="2" t="str">
        <f>IF(M49="","",M49*(Inflation!$B$2/AS49))</f>
        <v/>
      </c>
      <c r="AV49" s="2" t="str">
        <f>IF(N49="","",N49*(Inflation!$B$2/AS49))</f>
        <v/>
      </c>
      <c r="AW49" s="2" t="str">
        <f>IF(S49="","",VLOOKUP(S49,Inflation!$A$2:'Inflation'!$B$25,2))</f>
        <v/>
      </c>
      <c r="AX49" s="2" t="str">
        <f>IF(P49="","",P49*(Inflation!$B$2/AW49))</f>
        <v/>
      </c>
      <c r="AY49" s="2" t="str">
        <f>IF(Q49="","",Q49*(Inflation!$B$2/AW49))</f>
        <v/>
      </c>
      <c r="AZ49" s="2" t="str">
        <f>IF(R49="","",R49*(Inflation!$B$2/AW49))</f>
        <v/>
      </c>
      <c r="BA49" s="2" t="str">
        <f>IF(W49="","",VLOOKUP(W49,Inflation!$A$2:'Inflation'!$B$25,2))</f>
        <v/>
      </c>
      <c r="BB49" s="2" t="str">
        <f>IF(T49="","",T49*(Inflation!$B$2/BA49))</f>
        <v/>
      </c>
      <c r="BC49" s="2" t="str">
        <f>IF(U49="","",U49*(Inflation!$B$2/BA49))</f>
        <v/>
      </c>
      <c r="BD49" s="2" t="str">
        <f>IF(V49="","",V49*(Inflation!$B$2/BA49))</f>
        <v/>
      </c>
      <c r="BE49" s="2">
        <f>IF(AA49="","",VLOOKUP(AA49,Inflation!$A$2:'Inflation'!$B$25,2))</f>
        <v>127.19199999999999</v>
      </c>
      <c r="BF49" s="2">
        <f>IF(X49="","",X49*(Inflation!$B$2/BE49))</f>
        <v>68.120902258003639</v>
      </c>
      <c r="BG49" s="2" t="str">
        <f>IF(Y49="","",Y49*(Inflation!$B$2/BE49))</f>
        <v/>
      </c>
      <c r="BH49" s="2" t="str">
        <f>IF(Z49="","",Z49*(Inflation!$B$2/BE49))</f>
        <v/>
      </c>
      <c r="BI49" s="2">
        <f>IF(AE49="","",VLOOKUP(AE49,Inflation!$A$2:'Inflation'!$B$25,2))</f>
        <v>127.19199999999999</v>
      </c>
      <c r="BJ49" s="2">
        <f>IF(AB49="","",AB49*(Inflation!$B$2/BI49))</f>
        <v>68.120902258003639</v>
      </c>
      <c r="BK49" s="2" t="str">
        <f>IF(AC49="","",AC49*(Inflation!$B$2/BI49))</f>
        <v/>
      </c>
      <c r="BL49" s="2" t="str">
        <f>IF(AD49="","",AD49*(Inflation!$B$2/BI49))</f>
        <v/>
      </c>
      <c r="BM49" s="2" t="str">
        <f>IF(AI49="","",VLOOKUP(AI49,Inflation!$A$2:'Inflation'!$B$25,2))</f>
        <v/>
      </c>
      <c r="BN49" s="2" t="str">
        <f>IF(AF49="","",AF49*(Inflation!$B$2/BM49))</f>
        <v/>
      </c>
      <c r="BO49" s="2" t="str">
        <f>IF(AG49="","",AG49*(Inflation!$B$2/BM49))</f>
        <v/>
      </c>
      <c r="BP49" s="2" t="str">
        <f>IF(AH49="","",AH49*(Inflation!$B$2/BM49))</f>
        <v/>
      </c>
      <c r="BQ49" s="2" t="str">
        <f>IF(AM49="","",VLOOKUP(AM49,Inflation!$A$2:'Inflation'!$B$25,2))</f>
        <v/>
      </c>
      <c r="BR49" s="2" t="str">
        <f>IF(AJ49="","",AJ49*(Inflation!$B$2/BQ49))</f>
        <v/>
      </c>
      <c r="BS49" s="2" t="str">
        <f>IF(AK49="","",AK49*(Inflation!$B$2/BQ49))</f>
        <v/>
      </c>
      <c r="BT49" s="2" t="str">
        <f>IF(AL49="","",AL49*(Inflation!$B$2/BQ49))</f>
        <v/>
      </c>
    </row>
    <row r="50" spans="1:72" s="8" customFormat="1" x14ac:dyDescent="0.2">
      <c r="A50" s="67" t="s">
        <v>275</v>
      </c>
      <c r="B50" s="67" t="s">
        <v>54</v>
      </c>
      <c r="C50" s="67" t="s">
        <v>143</v>
      </c>
      <c r="D50" s="67" t="s">
        <v>276</v>
      </c>
      <c r="E50" s="67" t="s">
        <v>385</v>
      </c>
      <c r="F50" s="70" t="s">
        <v>358</v>
      </c>
      <c r="G50" s="7" t="s">
        <v>434</v>
      </c>
      <c r="H50" s="67" t="s">
        <v>373</v>
      </c>
      <c r="I50" s="67" t="s">
        <v>373</v>
      </c>
      <c r="J50" s="67" t="s">
        <v>373</v>
      </c>
      <c r="K50" s="67"/>
      <c r="L50" s="67" t="s">
        <v>373</v>
      </c>
      <c r="M50" s="67" t="s">
        <v>373</v>
      </c>
      <c r="N50" s="67" t="s">
        <v>373</v>
      </c>
      <c r="O50" s="67"/>
      <c r="P50" s="72">
        <v>0.24</v>
      </c>
      <c r="Q50" s="67" t="s">
        <v>373</v>
      </c>
      <c r="R50" s="67" t="s">
        <v>373</v>
      </c>
      <c r="S50" s="74">
        <v>2021</v>
      </c>
      <c r="T50" s="76">
        <v>0.26</v>
      </c>
      <c r="U50" s="81" t="s">
        <v>373</v>
      </c>
      <c r="V50" s="81" t="s">
        <v>373</v>
      </c>
      <c r="W50" s="77">
        <v>2021</v>
      </c>
      <c r="X50" s="72">
        <v>108.6</v>
      </c>
      <c r="Y50" s="67" t="s">
        <v>373</v>
      </c>
      <c r="Z50" s="67" t="s">
        <v>373</v>
      </c>
      <c r="AA50" s="74">
        <v>2022</v>
      </c>
      <c r="AB50" s="72">
        <v>108.6</v>
      </c>
      <c r="AC50" s="67" t="s">
        <v>373</v>
      </c>
      <c r="AD50" s="67" t="s">
        <v>373</v>
      </c>
      <c r="AE50" s="74">
        <v>2022</v>
      </c>
      <c r="AF50" s="67" t="s">
        <v>373</v>
      </c>
      <c r="AG50" s="67" t="s">
        <v>373</v>
      </c>
      <c r="AH50" s="67" t="s">
        <v>373</v>
      </c>
      <c r="AI50" s="67"/>
      <c r="AJ50" s="67" t="s">
        <v>373</v>
      </c>
      <c r="AK50" s="67" t="s">
        <v>373</v>
      </c>
      <c r="AL50" s="67" t="s">
        <v>373</v>
      </c>
      <c r="AM50" s="67"/>
      <c r="AO50" s="2" t="str">
        <f>IF(K50="","",VLOOKUP(K50,Inflation!$A$2:'Inflation'!$B$25,2))</f>
        <v/>
      </c>
      <c r="AP50" s="2" t="str">
        <f>IF(H50="","",H50*(Inflation!$B$2/AO50))</f>
        <v/>
      </c>
      <c r="AQ50" s="2" t="str">
        <f>IF(I50="","",I50*(Inflation!$B$2/AO50))</f>
        <v/>
      </c>
      <c r="AR50" s="2" t="str">
        <f>IF(J50="","",J50*(Inflation!$B$2/AO50))</f>
        <v/>
      </c>
      <c r="AS50" s="2" t="str">
        <f>IF(O50="","",VLOOKUP(O50,Inflation!$A$2:'Inflation'!$B$25,2))</f>
        <v/>
      </c>
      <c r="AT50" s="2" t="str">
        <f>IF(L50="","",L50*(Inflation!$B$2/AS50))</f>
        <v/>
      </c>
      <c r="AU50" s="2" t="str">
        <f>IF(M50="","",M50*(Inflation!$B$2/AS50))</f>
        <v/>
      </c>
      <c r="AV50" s="2" t="str">
        <f>IF(N50="","",N50*(Inflation!$B$2/AS50))</f>
        <v/>
      </c>
      <c r="AW50" s="2">
        <f>IF(S50="","",VLOOKUP(S50,Inflation!$A$2:'Inflation'!$B$25,2))</f>
        <v>118.895</v>
      </c>
      <c r="AX50" s="2">
        <f>IF(P50="","",P50*(Inflation!$B$2/AW50))</f>
        <v>0.16104899280878088</v>
      </c>
      <c r="AY50" s="2" t="str">
        <f>IF(Q50="","",Q50*(Inflation!$B$2/AW50))</f>
        <v/>
      </c>
      <c r="AZ50" s="2" t="str">
        <f>IF(R50="","",R50*(Inflation!$B$2/AW50))</f>
        <v/>
      </c>
      <c r="BA50" s="2">
        <f>IF(W50="","",VLOOKUP(W50,Inflation!$A$2:'Inflation'!$B$25,2))</f>
        <v>118.895</v>
      </c>
      <c r="BB50" s="2">
        <f>IF(T50="","",T50*(Inflation!$B$2/BA50))</f>
        <v>0.17446974220951261</v>
      </c>
      <c r="BC50" s="2" t="str">
        <f>IF(U50="","",U50*(Inflation!$B$2/BA50))</f>
        <v/>
      </c>
      <c r="BD50" s="2" t="str">
        <f>IF(V50="","",V50*(Inflation!$B$2/BA50))</f>
        <v/>
      </c>
      <c r="BE50" s="2">
        <f>IF(AA50="","",VLOOKUP(AA50,Inflation!$A$2:'Inflation'!$B$25,2))</f>
        <v>127.19199999999999</v>
      </c>
      <c r="BF50" s="2">
        <f>IF(X50="","",X50*(Inflation!$B$2/BE50))</f>
        <v>68.120902258003639</v>
      </c>
      <c r="BG50" s="2" t="str">
        <f>IF(Y50="","",Y50*(Inflation!$B$2/BE50))</f>
        <v/>
      </c>
      <c r="BH50" s="2" t="str">
        <f>IF(Z50="","",Z50*(Inflation!$B$2/BE50))</f>
        <v/>
      </c>
      <c r="BI50" s="2">
        <f>IF(AE50="","",VLOOKUP(AE50,Inflation!$A$2:'Inflation'!$B$25,2))</f>
        <v>127.19199999999999</v>
      </c>
      <c r="BJ50" s="2">
        <f>IF(AB50="","",AB50*(Inflation!$B$2/BI50))</f>
        <v>68.120902258003639</v>
      </c>
      <c r="BK50" s="2" t="str">
        <f>IF(AC50="","",AC50*(Inflation!$B$2/BI50))</f>
        <v/>
      </c>
      <c r="BL50" s="2" t="str">
        <f>IF(AD50="","",AD50*(Inflation!$B$2/BI50))</f>
        <v/>
      </c>
      <c r="BM50" s="2" t="str">
        <f>IF(AI50="","",VLOOKUP(AI50,Inflation!$A$2:'Inflation'!$B$25,2))</f>
        <v/>
      </c>
      <c r="BN50" s="2" t="str">
        <f>IF(AF50="","",AF50*(Inflation!$B$2/BM50))</f>
        <v/>
      </c>
      <c r="BO50" s="2" t="str">
        <f>IF(AG50="","",AG50*(Inflation!$B$2/BM50))</f>
        <v/>
      </c>
      <c r="BP50" s="2" t="str">
        <f>IF(AH50="","",AH50*(Inflation!$B$2/BM50))</f>
        <v/>
      </c>
      <c r="BQ50" s="2" t="str">
        <f>IF(AM50="","",VLOOKUP(AM50,Inflation!$A$2:'Inflation'!$B$25,2))</f>
        <v/>
      </c>
      <c r="BR50" s="2" t="str">
        <f>IF(AJ50="","",AJ50*(Inflation!$B$2/BQ50))</f>
        <v/>
      </c>
      <c r="BS50" s="2" t="str">
        <f>IF(AK50="","",AK50*(Inflation!$B$2/BQ50))</f>
        <v/>
      </c>
      <c r="BT50" s="2" t="str">
        <f>IF(AL50="","",AL50*(Inflation!$B$2/BQ50))</f>
        <v/>
      </c>
    </row>
    <row r="51" spans="1:72" s="8" customFormat="1" x14ac:dyDescent="0.2">
      <c r="A51" s="67" t="s">
        <v>277</v>
      </c>
      <c r="B51" s="67" t="s">
        <v>278</v>
      </c>
      <c r="C51" s="67" t="s">
        <v>279</v>
      </c>
      <c r="D51" s="67" t="s">
        <v>280</v>
      </c>
      <c r="E51" s="67"/>
      <c r="F51" s="70" t="s">
        <v>359</v>
      </c>
      <c r="G51" s="2" t="s">
        <v>435</v>
      </c>
      <c r="H51" s="72">
        <v>682</v>
      </c>
      <c r="I51" s="72">
        <v>620</v>
      </c>
      <c r="J51" s="72">
        <v>742</v>
      </c>
      <c r="K51" s="74">
        <v>2020</v>
      </c>
      <c r="L51" s="72">
        <v>1005</v>
      </c>
      <c r="M51" s="72">
        <v>896</v>
      </c>
      <c r="N51" s="72">
        <v>1110</v>
      </c>
      <c r="O51" s="74">
        <v>2020</v>
      </c>
      <c r="P51" s="72">
        <v>221</v>
      </c>
      <c r="Q51" s="72">
        <v>213</v>
      </c>
      <c r="R51" s="72">
        <v>231</v>
      </c>
      <c r="S51" s="74">
        <v>2020</v>
      </c>
      <c r="T51" s="72">
        <v>277</v>
      </c>
      <c r="U51" s="72">
        <v>255</v>
      </c>
      <c r="V51" s="72">
        <v>294</v>
      </c>
      <c r="W51" s="74">
        <v>2020</v>
      </c>
      <c r="X51" s="67" t="s">
        <v>373</v>
      </c>
      <c r="Y51" s="67" t="s">
        <v>373</v>
      </c>
      <c r="Z51" s="67" t="s">
        <v>373</v>
      </c>
      <c r="AA51" s="67"/>
      <c r="AB51" s="67" t="s">
        <v>373</v>
      </c>
      <c r="AC51" s="67" t="s">
        <v>373</v>
      </c>
      <c r="AD51" s="67" t="s">
        <v>373</v>
      </c>
      <c r="AE51" s="67"/>
      <c r="AF51" s="67" t="s">
        <v>373</v>
      </c>
      <c r="AG51" s="67" t="s">
        <v>373</v>
      </c>
      <c r="AH51" s="67" t="s">
        <v>373</v>
      </c>
      <c r="AI51" s="67"/>
      <c r="AJ51" s="67" t="s">
        <v>373</v>
      </c>
      <c r="AK51" s="67" t="s">
        <v>373</v>
      </c>
      <c r="AL51" s="67" t="s">
        <v>373</v>
      </c>
      <c r="AM51" s="67"/>
      <c r="AO51" s="2">
        <f>IF(K51="","",VLOOKUP(K51,Inflation!$A$2:'Inflation'!$B$25,2))</f>
        <v>113.78400000000001</v>
      </c>
      <c r="AP51" s="2">
        <f>IF(H51="","",H51*(Inflation!$B$2/AO51))</f>
        <v>478.2043696829079</v>
      </c>
      <c r="AQ51" s="2">
        <f>IF(I51="","",I51*(Inflation!$B$2/AO51))</f>
        <v>434.7312451662799</v>
      </c>
      <c r="AR51" s="2">
        <f>IF(J51="","",J51*(Inflation!$B$2/AO51))</f>
        <v>520.27513534416084</v>
      </c>
      <c r="AS51" s="2">
        <f>IF(O51="","",VLOOKUP(O51,Inflation!$A$2:'Inflation'!$B$25,2))</f>
        <v>113.78400000000001</v>
      </c>
      <c r="AT51" s="2">
        <f>IF(L51="","",L51*(Inflation!$B$2/AS51))</f>
        <v>704.68532482598596</v>
      </c>
      <c r="AU51" s="2">
        <f>IF(M51="","",M51*(Inflation!$B$2/AS51))</f>
        <v>628.25676720804324</v>
      </c>
      <c r="AV51" s="2">
        <f>IF(N51="","",N51*(Inflation!$B$2/AS51))</f>
        <v>778.30916473317859</v>
      </c>
      <c r="AW51" s="2">
        <f>IF(S51="","",VLOOKUP(S51,Inflation!$A$2:'Inflation'!$B$25,2))</f>
        <v>113.78400000000001</v>
      </c>
      <c r="AX51" s="2">
        <f>IF(P51="","",P51*(Inflation!$B$2/AW51))</f>
        <v>154.96065351894816</v>
      </c>
      <c r="AY51" s="2">
        <f>IF(Q51="","",Q51*(Inflation!$B$2/AW51))</f>
        <v>149.35121809744777</v>
      </c>
      <c r="AZ51" s="2">
        <f>IF(R51="","",R51*(Inflation!$B$2/AW51))</f>
        <v>161.97244779582365</v>
      </c>
      <c r="BA51" s="2">
        <f>IF(W51="","",VLOOKUP(W51,Inflation!$A$2:'Inflation'!$B$25,2))</f>
        <v>113.78400000000001</v>
      </c>
      <c r="BB51" s="2">
        <f>IF(T51="","",T51*(Inflation!$B$2/BA51))</f>
        <v>194.22670146945086</v>
      </c>
      <c r="BC51" s="2">
        <f>IF(U51="","",U51*(Inflation!$B$2/BA51))</f>
        <v>178.80075406032481</v>
      </c>
      <c r="BD51" s="2">
        <f>IF(V51="","",V51*(Inflation!$B$2/BA51))</f>
        <v>206.14675174013919</v>
      </c>
      <c r="BE51" s="2" t="str">
        <f>IF(AA51="","",VLOOKUP(AA51,Inflation!$A$2:'Inflation'!$B$25,2))</f>
        <v/>
      </c>
      <c r="BF51" s="2" t="str">
        <f>IF(X51="","",X51*(Inflation!$B$2/BE51))</f>
        <v/>
      </c>
      <c r="BG51" s="2" t="str">
        <f>IF(Y51="","",Y51*(Inflation!$B$2/BE51))</f>
        <v/>
      </c>
      <c r="BH51" s="2" t="str">
        <f>IF(Z51="","",Z51*(Inflation!$B$2/BE51))</f>
        <v/>
      </c>
      <c r="BI51" s="2" t="str">
        <f>IF(AE51="","",VLOOKUP(AE51,Inflation!$A$2:'Inflation'!$B$25,2))</f>
        <v/>
      </c>
      <c r="BJ51" s="2" t="str">
        <f>IF(AB51="","",AB51*(Inflation!$B$2/BI51))</f>
        <v/>
      </c>
      <c r="BK51" s="2" t="str">
        <f>IF(AC51="","",AC51*(Inflation!$B$2/BI51))</f>
        <v/>
      </c>
      <c r="BL51" s="2" t="str">
        <f>IF(AD51="","",AD51*(Inflation!$B$2/BI51))</f>
        <v/>
      </c>
      <c r="BM51" s="2" t="str">
        <f>IF(AI51="","",VLOOKUP(AI51,Inflation!$A$2:'Inflation'!$B$25,2))</f>
        <v/>
      </c>
      <c r="BN51" s="2" t="str">
        <f>IF(AF51="","",AF51*(Inflation!$B$2/BM51))</f>
        <v/>
      </c>
      <c r="BO51" s="2" t="str">
        <f>IF(AG51="","",AG51*(Inflation!$B$2/BM51))</f>
        <v/>
      </c>
      <c r="BP51" s="2" t="str">
        <f>IF(AH51="","",AH51*(Inflation!$B$2/BM51))</f>
        <v/>
      </c>
      <c r="BQ51" s="2" t="str">
        <f>IF(AM51="","",VLOOKUP(AM51,Inflation!$A$2:'Inflation'!$B$25,2))</f>
        <v/>
      </c>
      <c r="BR51" s="2" t="str">
        <f>IF(AJ51="","",AJ51*(Inflation!$B$2/BQ51))</f>
        <v/>
      </c>
      <c r="BS51" s="2" t="str">
        <f>IF(AK51="","",AK51*(Inflation!$B$2/BQ51))</f>
        <v/>
      </c>
      <c r="BT51" s="2" t="str">
        <f>IF(AL51="","",AL51*(Inflation!$B$2/BQ51))</f>
        <v/>
      </c>
    </row>
    <row r="52" spans="1:72" s="8" customFormat="1" x14ac:dyDescent="0.2">
      <c r="A52" s="67" t="s">
        <v>281</v>
      </c>
      <c r="B52" s="67" t="s">
        <v>278</v>
      </c>
      <c r="C52" s="67" t="s">
        <v>279</v>
      </c>
      <c r="D52" s="67" t="s">
        <v>282</v>
      </c>
      <c r="E52" s="67"/>
      <c r="F52" s="70" t="s">
        <v>360</v>
      </c>
      <c r="G52" s="2" t="s">
        <v>436</v>
      </c>
      <c r="H52" s="72">
        <v>89.7</v>
      </c>
      <c r="I52" s="67" t="s">
        <v>373</v>
      </c>
      <c r="J52" s="67" t="s">
        <v>373</v>
      </c>
      <c r="K52" s="74">
        <v>2020</v>
      </c>
      <c r="L52" s="72">
        <v>144.80000000000001</v>
      </c>
      <c r="M52" s="67" t="s">
        <v>373</v>
      </c>
      <c r="N52" s="67" t="s">
        <v>373</v>
      </c>
      <c r="O52" s="74">
        <v>2020</v>
      </c>
      <c r="P52" s="72">
        <v>-32.700000000000003</v>
      </c>
      <c r="Q52" s="67" t="s">
        <v>373</v>
      </c>
      <c r="R52" s="67" t="s">
        <v>373</v>
      </c>
      <c r="S52" s="74">
        <v>2020</v>
      </c>
      <c r="T52" s="72">
        <v>-32.700000000000003</v>
      </c>
      <c r="U52" s="67" t="s">
        <v>373</v>
      </c>
      <c r="V52" s="67" t="s">
        <v>373</v>
      </c>
      <c r="W52" s="74">
        <v>2020</v>
      </c>
      <c r="X52" s="67" t="s">
        <v>373</v>
      </c>
      <c r="Y52" s="67" t="s">
        <v>373</v>
      </c>
      <c r="Z52" s="67" t="s">
        <v>373</v>
      </c>
      <c r="AA52" s="67"/>
      <c r="AB52" s="67" t="s">
        <v>373</v>
      </c>
      <c r="AC52" s="67" t="s">
        <v>373</v>
      </c>
      <c r="AD52" s="67" t="s">
        <v>373</v>
      </c>
      <c r="AE52" s="67"/>
      <c r="AF52" s="67" t="s">
        <v>373</v>
      </c>
      <c r="AG52" s="67" t="s">
        <v>373</v>
      </c>
      <c r="AH52" s="67" t="s">
        <v>373</v>
      </c>
      <c r="AI52" s="67"/>
      <c r="AJ52" s="67" t="s">
        <v>373</v>
      </c>
      <c r="AK52" s="67" t="s">
        <v>373</v>
      </c>
      <c r="AL52" s="67" t="s">
        <v>373</v>
      </c>
      <c r="AM52" s="67"/>
      <c r="AO52" s="2">
        <f>IF(K52="","",VLOOKUP(K52,Inflation!$A$2:'Inflation'!$B$25,2))</f>
        <v>113.78400000000001</v>
      </c>
      <c r="AP52" s="2">
        <f>IF(H52="","",H52*(Inflation!$B$2/AO52))</f>
        <v>62.895794663573078</v>
      </c>
      <c r="AQ52" s="2" t="str">
        <f>IF(I52="","",I52*(Inflation!$B$2/AO52))</f>
        <v/>
      </c>
      <c r="AR52" s="2" t="str">
        <f>IF(J52="","",J52*(Inflation!$B$2/AO52))</f>
        <v/>
      </c>
      <c r="AS52" s="2">
        <f>IF(O52="","",VLOOKUP(O52,Inflation!$A$2:'Inflation'!$B$25,2))</f>
        <v>113.78400000000001</v>
      </c>
      <c r="AT52" s="2">
        <f>IF(L52="","",L52*(Inflation!$B$2/AS52))</f>
        <v>101.53078112915699</v>
      </c>
      <c r="AU52" s="2" t="str">
        <f>IF(M52="","",M52*(Inflation!$B$2/AS52))</f>
        <v/>
      </c>
      <c r="AV52" s="2" t="str">
        <f>IF(N52="","",N52*(Inflation!$B$2/AS52))</f>
        <v/>
      </c>
      <c r="AW52" s="2">
        <f>IF(S52="","",VLOOKUP(S52,Inflation!$A$2:'Inflation'!$B$25,2))</f>
        <v>113.78400000000001</v>
      </c>
      <c r="AX52" s="2">
        <f>IF(P52="","",P52*(Inflation!$B$2/AW52))</f>
        <v>-22.92856728538283</v>
      </c>
      <c r="AY52" s="2" t="str">
        <f>IF(Q52="","",Q52*(Inflation!$B$2/AW52))</f>
        <v/>
      </c>
      <c r="AZ52" s="2" t="str">
        <f>IF(R52="","",R52*(Inflation!$B$2/AW52))</f>
        <v/>
      </c>
      <c r="BA52" s="2">
        <f>IF(W52="","",VLOOKUP(W52,Inflation!$A$2:'Inflation'!$B$25,2))</f>
        <v>113.78400000000001</v>
      </c>
      <c r="BB52" s="2">
        <f>IF(T52="","",T52*(Inflation!$B$2/BA52))</f>
        <v>-22.92856728538283</v>
      </c>
      <c r="BC52" s="2" t="str">
        <f>IF(U52="","",U52*(Inflation!$B$2/BA52))</f>
        <v/>
      </c>
      <c r="BD52" s="2" t="str">
        <f>IF(V52="","",V52*(Inflation!$B$2/BA52))</f>
        <v/>
      </c>
      <c r="BE52" s="2" t="str">
        <f>IF(AA52="","",VLOOKUP(AA52,Inflation!$A$2:'Inflation'!$B$25,2))</f>
        <v/>
      </c>
      <c r="BF52" s="2" t="str">
        <f>IF(X52="","",X52*(Inflation!$B$2/BE52))</f>
        <v/>
      </c>
      <c r="BG52" s="2" t="str">
        <f>IF(Y52="","",Y52*(Inflation!$B$2/BE52))</f>
        <v/>
      </c>
      <c r="BH52" s="2" t="str">
        <f>IF(Z52="","",Z52*(Inflation!$B$2/BE52))</f>
        <v/>
      </c>
      <c r="BI52" s="2" t="str">
        <f>IF(AE52="","",VLOOKUP(AE52,Inflation!$A$2:'Inflation'!$B$25,2))</f>
        <v/>
      </c>
      <c r="BJ52" s="2" t="str">
        <f>IF(AB52="","",AB52*(Inflation!$B$2/BI52))</f>
        <v/>
      </c>
      <c r="BK52" s="2" t="str">
        <f>IF(AC52="","",AC52*(Inflation!$B$2/BI52))</f>
        <v/>
      </c>
      <c r="BL52" s="2" t="str">
        <f>IF(AD52="","",AD52*(Inflation!$B$2/BI52))</f>
        <v/>
      </c>
      <c r="BM52" s="2" t="str">
        <f>IF(AI52="","",VLOOKUP(AI52,Inflation!$A$2:'Inflation'!$B$25,2))</f>
        <v/>
      </c>
      <c r="BN52" s="2" t="str">
        <f>IF(AF52="","",AF52*(Inflation!$B$2/BM52))</f>
        <v/>
      </c>
      <c r="BO52" s="2" t="str">
        <f>IF(AG52="","",AG52*(Inflation!$B$2/BM52))</f>
        <v/>
      </c>
      <c r="BP52" s="2" t="str">
        <f>IF(AH52="","",AH52*(Inflation!$B$2/BM52))</f>
        <v/>
      </c>
      <c r="BQ52" s="2" t="str">
        <f>IF(AM52="","",VLOOKUP(AM52,Inflation!$A$2:'Inflation'!$B$25,2))</f>
        <v/>
      </c>
      <c r="BR52" s="2" t="str">
        <f>IF(AJ52="","",AJ52*(Inflation!$B$2/BQ52))</f>
        <v/>
      </c>
      <c r="BS52" s="2" t="str">
        <f>IF(AK52="","",AK52*(Inflation!$B$2/BQ52))</f>
        <v/>
      </c>
      <c r="BT52" s="2" t="str">
        <f>IF(AL52="","",AL52*(Inflation!$B$2/BQ52))</f>
        <v/>
      </c>
    </row>
    <row r="53" spans="1:72" x14ac:dyDescent="0.2">
      <c r="A53" s="67" t="s">
        <v>283</v>
      </c>
      <c r="B53" s="67" t="s">
        <v>278</v>
      </c>
      <c r="C53" s="67" t="s">
        <v>279</v>
      </c>
      <c r="D53" s="67" t="s">
        <v>284</v>
      </c>
      <c r="E53" s="67"/>
      <c r="F53" s="70" t="s">
        <v>361</v>
      </c>
      <c r="G53" s="2" t="s">
        <v>437</v>
      </c>
      <c r="H53" s="72">
        <v>4416</v>
      </c>
      <c r="I53" s="72">
        <v>4229</v>
      </c>
      <c r="J53" s="72">
        <v>4598</v>
      </c>
      <c r="K53" s="74">
        <v>2020</v>
      </c>
      <c r="L53" s="72">
        <v>4647</v>
      </c>
      <c r="M53" s="72">
        <v>4423</v>
      </c>
      <c r="N53" s="72">
        <v>4863</v>
      </c>
      <c r="O53" s="74">
        <v>2020</v>
      </c>
      <c r="P53" s="72">
        <v>178</v>
      </c>
      <c r="Q53" s="72">
        <v>173</v>
      </c>
      <c r="R53" s="72">
        <v>180</v>
      </c>
      <c r="S53" s="74">
        <v>2020</v>
      </c>
      <c r="T53" s="72">
        <v>149</v>
      </c>
      <c r="U53" s="72">
        <v>145</v>
      </c>
      <c r="V53" s="72">
        <v>151</v>
      </c>
      <c r="W53" s="74">
        <v>2020</v>
      </c>
      <c r="X53" s="67" t="s">
        <v>373</v>
      </c>
      <c r="Y53" s="67" t="s">
        <v>373</v>
      </c>
      <c r="Z53" s="67" t="s">
        <v>373</v>
      </c>
      <c r="AA53" s="67"/>
      <c r="AB53" s="67" t="s">
        <v>373</v>
      </c>
      <c r="AC53" s="67" t="s">
        <v>373</v>
      </c>
      <c r="AD53" s="67" t="s">
        <v>373</v>
      </c>
      <c r="AE53" s="67"/>
      <c r="AF53" s="67" t="s">
        <v>373</v>
      </c>
      <c r="AG53" s="67" t="s">
        <v>373</v>
      </c>
      <c r="AH53" s="67" t="s">
        <v>373</v>
      </c>
      <c r="AI53" s="67"/>
      <c r="AJ53" s="67" t="s">
        <v>373</v>
      </c>
      <c r="AK53" s="67" t="s">
        <v>373</v>
      </c>
      <c r="AL53" s="67" t="s">
        <v>373</v>
      </c>
      <c r="AM53" s="67"/>
      <c r="AO53" s="2">
        <f>IF(K53="","",VLOOKUP(K53,Inflation!$A$2:'Inflation'!$B$25,2))</f>
        <v>113.78400000000001</v>
      </c>
      <c r="AP53" s="2">
        <f>IF(H53="","",H53*(Inflation!$B$2/AO53))</f>
        <v>3096.408352668213</v>
      </c>
      <c r="AQ53" s="2">
        <f>IF(I53="","",I53*(Inflation!$B$2/AO53))</f>
        <v>2965.2877996906418</v>
      </c>
      <c r="AR53" s="2">
        <f>IF(J53="","",J53*(Inflation!$B$2/AO53))</f>
        <v>3224.0230085073467</v>
      </c>
      <c r="AS53" s="2">
        <f>IF(O53="","",VLOOKUP(O53,Inflation!$A$2:'Inflation'!$B$25,2))</f>
        <v>113.78400000000001</v>
      </c>
      <c r="AT53" s="2">
        <f>IF(L53="","",L53*(Inflation!$B$2/AS53))</f>
        <v>3258.3808004640368</v>
      </c>
      <c r="AU53" s="2">
        <f>IF(M53="","",M53*(Inflation!$B$2/AS53))</f>
        <v>3101.3166086620258</v>
      </c>
      <c r="AV53" s="2">
        <f>IF(N53="","",N53*(Inflation!$B$2/AS53))</f>
        <v>3409.8355568445472</v>
      </c>
      <c r="AW53" s="2">
        <f>IF(S53="","",VLOOKUP(S53,Inflation!$A$2:'Inflation'!$B$25,2))</f>
        <v>113.78400000000001</v>
      </c>
      <c r="AX53" s="2">
        <f>IF(P53="","",P53*(Inflation!$B$2/AW53))</f>
        <v>124.80993812838359</v>
      </c>
      <c r="AY53" s="2">
        <f>IF(Q53="","",Q53*(Inflation!$B$2/AW53))</f>
        <v>121.30404098994585</v>
      </c>
      <c r="AZ53" s="2">
        <f>IF(R53="","",R53*(Inflation!$B$2/AW53))</f>
        <v>126.21229698375869</v>
      </c>
      <c r="BA53" s="2">
        <f>IF(W53="","",VLOOKUP(W53,Inflation!$A$2:'Inflation'!$B$25,2))</f>
        <v>113.78400000000001</v>
      </c>
      <c r="BB53" s="2">
        <f>IF(T53="","",T53*(Inflation!$B$2/BA53))</f>
        <v>104.4757347254447</v>
      </c>
      <c r="BC53" s="2">
        <f>IF(U53="","",U53*(Inflation!$B$2/BA53))</f>
        <v>101.6710170146945</v>
      </c>
      <c r="BD53" s="2">
        <f>IF(V53="","",V53*(Inflation!$B$2/BA53))</f>
        <v>105.87809358081979</v>
      </c>
      <c r="BE53" s="2" t="str">
        <f>IF(AA53="","",VLOOKUP(AA53,Inflation!$A$2:'Inflation'!$B$25,2))</f>
        <v/>
      </c>
      <c r="BF53" s="2" t="str">
        <f>IF(X53="","",X53*(Inflation!$B$2/BE53))</f>
        <v/>
      </c>
      <c r="BG53" s="2" t="str">
        <f>IF(Y53="","",Y53*(Inflation!$B$2/BE53))</f>
        <v/>
      </c>
      <c r="BH53" s="2" t="str">
        <f>IF(Z53="","",Z53*(Inflation!$B$2/BE53))</f>
        <v/>
      </c>
      <c r="BI53" s="2" t="str">
        <f>IF(AE53="","",VLOOKUP(AE53,Inflation!$A$2:'Inflation'!$B$25,2))</f>
        <v/>
      </c>
      <c r="BJ53" s="2" t="str">
        <f>IF(AB53="","",AB53*(Inflation!$B$2/BI53))</f>
        <v/>
      </c>
      <c r="BK53" s="2" t="str">
        <f>IF(AC53="","",AC53*(Inflation!$B$2/BI53))</f>
        <v/>
      </c>
      <c r="BL53" s="2" t="str">
        <f>IF(AD53="","",AD53*(Inflation!$B$2/BI53))</f>
        <v/>
      </c>
      <c r="BM53" s="2" t="str">
        <f>IF(AI53="","",VLOOKUP(AI53,Inflation!$A$2:'Inflation'!$B$25,2))</f>
        <v/>
      </c>
      <c r="BN53" s="2" t="str">
        <f>IF(AF53="","",AF53*(Inflation!$B$2/BM53))</f>
        <v/>
      </c>
      <c r="BO53" s="2" t="str">
        <f>IF(AG53="","",AG53*(Inflation!$B$2/BM53))</f>
        <v/>
      </c>
      <c r="BP53" s="2" t="str">
        <f>IF(AH53="","",AH53*(Inflation!$B$2/BM53))</f>
        <v/>
      </c>
      <c r="BQ53" s="2" t="str">
        <f>IF(AM53="","",VLOOKUP(AM53,Inflation!$A$2:'Inflation'!$B$25,2))</f>
        <v/>
      </c>
      <c r="BR53" s="2" t="str">
        <f>IF(AJ53="","",AJ53*(Inflation!$B$2/BQ53))</f>
        <v/>
      </c>
      <c r="BS53" s="2" t="str">
        <f>IF(AK53="","",AK53*(Inflation!$B$2/BQ53))</f>
        <v/>
      </c>
      <c r="BT53" s="2" t="str">
        <f>IF(AL53="","",AL53*(Inflation!$B$2/BQ53))</f>
        <v/>
      </c>
    </row>
    <row r="54" spans="1:72" x14ac:dyDescent="0.2">
      <c r="A54" s="67" t="s">
        <v>285</v>
      </c>
      <c r="B54" s="67" t="s">
        <v>278</v>
      </c>
      <c r="C54" s="67" t="s">
        <v>279</v>
      </c>
      <c r="D54" s="67" t="s">
        <v>286</v>
      </c>
      <c r="E54" s="67"/>
      <c r="F54" s="70" t="s">
        <v>362</v>
      </c>
      <c r="G54" s="7"/>
      <c r="H54" s="67">
        <v>3356</v>
      </c>
      <c r="I54" s="67">
        <v>3216</v>
      </c>
      <c r="J54" s="67">
        <v>3492</v>
      </c>
      <c r="K54" s="67">
        <v>2020</v>
      </c>
      <c r="L54" s="67">
        <v>3607</v>
      </c>
      <c r="M54" s="67">
        <v>3434</v>
      </c>
      <c r="N54" s="67">
        <v>3774</v>
      </c>
      <c r="O54" s="67">
        <v>2020</v>
      </c>
      <c r="P54" s="67">
        <v>206</v>
      </c>
      <c r="Q54" s="67">
        <v>200</v>
      </c>
      <c r="R54" s="67">
        <v>210</v>
      </c>
      <c r="S54" s="67">
        <v>2020</v>
      </c>
      <c r="T54" s="67">
        <v>182</v>
      </c>
      <c r="U54" s="67">
        <v>176</v>
      </c>
      <c r="V54" s="67">
        <v>186</v>
      </c>
      <c r="W54" s="67">
        <v>2020</v>
      </c>
      <c r="X54" s="67" t="s">
        <v>373</v>
      </c>
      <c r="Y54" s="67" t="s">
        <v>373</v>
      </c>
      <c r="Z54" s="67" t="s">
        <v>373</v>
      </c>
      <c r="AA54" s="67"/>
      <c r="AB54" s="67" t="s">
        <v>373</v>
      </c>
      <c r="AC54" s="67" t="s">
        <v>373</v>
      </c>
      <c r="AD54" s="67" t="s">
        <v>373</v>
      </c>
      <c r="AE54" s="67"/>
      <c r="AF54" s="67" t="s">
        <v>373</v>
      </c>
      <c r="AG54" s="67" t="s">
        <v>373</v>
      </c>
      <c r="AH54" s="67" t="s">
        <v>373</v>
      </c>
      <c r="AI54" s="67"/>
      <c r="AJ54" s="67" t="s">
        <v>373</v>
      </c>
      <c r="AK54" s="67" t="s">
        <v>373</v>
      </c>
      <c r="AL54" s="67" t="s">
        <v>373</v>
      </c>
      <c r="AM54" s="67"/>
      <c r="AO54" s="2">
        <f>IF(K54="","",VLOOKUP(K54,Inflation!$A$2:'Inflation'!$B$25,2))</f>
        <v>113.78400000000001</v>
      </c>
      <c r="AP54" s="2">
        <f>IF(H54="","",H54*(Inflation!$B$2/AO54))</f>
        <v>2353.1581593194119</v>
      </c>
      <c r="AQ54" s="2">
        <f>IF(I54="","",I54*(Inflation!$B$2/AO54))</f>
        <v>2254.9930394431553</v>
      </c>
      <c r="AR54" s="2">
        <f>IF(J54="","",J54*(Inflation!$B$2/AO54))</f>
        <v>2448.5185614849183</v>
      </c>
      <c r="AS54" s="2">
        <f>IF(O54="","",VLOOKUP(O54,Inflation!$A$2:'Inflation'!$B$25,2))</f>
        <v>113.78400000000001</v>
      </c>
      <c r="AT54" s="2">
        <f>IF(L54="","",L54*(Inflation!$B$2/AS54))</f>
        <v>2529.1541956689866</v>
      </c>
      <c r="AU54" s="2">
        <f>IF(M54="","",M54*(Inflation!$B$2/AS54))</f>
        <v>2407.8501546790408</v>
      </c>
      <c r="AV54" s="2">
        <f>IF(N54="","",N54*(Inflation!$B$2/AS54))</f>
        <v>2646.2511600928074</v>
      </c>
      <c r="AW54" s="2">
        <f>IF(S54="","",VLOOKUP(S54,Inflation!$A$2:'Inflation'!$B$25,2))</f>
        <v>113.78400000000001</v>
      </c>
      <c r="AX54" s="2">
        <f>IF(P54="","",P54*(Inflation!$B$2/AW54))</f>
        <v>144.44296210363495</v>
      </c>
      <c r="AY54" s="2">
        <f>IF(Q54="","",Q54*(Inflation!$B$2/AW54))</f>
        <v>140.23588553750966</v>
      </c>
      <c r="AZ54" s="2">
        <f>IF(R54="","",R54*(Inflation!$B$2/AW54))</f>
        <v>147.24767981438512</v>
      </c>
      <c r="BA54" s="2">
        <f>IF(W54="","",VLOOKUP(W54,Inflation!$A$2:'Inflation'!$B$25,2))</f>
        <v>113.78400000000001</v>
      </c>
      <c r="BB54" s="2">
        <f>IF(T54="","",T54*(Inflation!$B$2/BA54))</f>
        <v>127.61465583913379</v>
      </c>
      <c r="BC54" s="2">
        <f>IF(U54="","",U54*(Inflation!$B$2/BA54))</f>
        <v>123.40757927300849</v>
      </c>
      <c r="BD54" s="2">
        <f>IF(V54="","",V54*(Inflation!$B$2/BA54))</f>
        <v>130.41937354988397</v>
      </c>
      <c r="BE54" s="2" t="str">
        <f>IF(AA54="","",VLOOKUP(AA54,Inflation!$A$2:'Inflation'!$B$25,2))</f>
        <v/>
      </c>
      <c r="BF54" s="2" t="str">
        <f>IF(X54="","",X54*(Inflation!$B$2/BE54))</f>
        <v/>
      </c>
      <c r="BG54" s="2" t="str">
        <f>IF(Y54="","",Y54*(Inflation!$B$2/BE54))</f>
        <v/>
      </c>
      <c r="BH54" s="2" t="str">
        <f>IF(Z54="","",Z54*(Inflation!$B$2/BE54))</f>
        <v/>
      </c>
      <c r="BI54" s="2" t="str">
        <f>IF(AE54="","",VLOOKUP(AE54,Inflation!$A$2:'Inflation'!$B$25,2))</f>
        <v/>
      </c>
      <c r="BJ54" s="2" t="str">
        <f>IF(AB54="","",AB54*(Inflation!$B$2/BI54))</f>
        <v/>
      </c>
      <c r="BK54" s="2" t="str">
        <f>IF(AC54="","",AC54*(Inflation!$B$2/BI54))</f>
        <v/>
      </c>
      <c r="BL54" s="2" t="str">
        <f>IF(AD54="","",AD54*(Inflation!$B$2/BI54))</f>
        <v/>
      </c>
      <c r="BM54" s="2" t="str">
        <f>IF(AI54="","",VLOOKUP(AI54,Inflation!$A$2:'Inflation'!$B$25,2))</f>
        <v/>
      </c>
      <c r="BN54" s="2" t="str">
        <f>IF(AF54="","",AF54*(Inflation!$B$2/BM54))</f>
        <v/>
      </c>
      <c r="BO54" s="2" t="str">
        <f>IF(AG54="","",AG54*(Inflation!$B$2/BM54))</f>
        <v/>
      </c>
      <c r="BP54" s="2" t="str">
        <f>IF(AH54="","",AH54*(Inflation!$B$2/BM54))</f>
        <v/>
      </c>
      <c r="BQ54" s="2" t="str">
        <f>IF(AM54="","",VLOOKUP(AM54,Inflation!$A$2:'Inflation'!$B$25,2))</f>
        <v/>
      </c>
      <c r="BR54" s="2" t="str">
        <f>IF(AJ54="","",AJ54*(Inflation!$B$2/BQ54))</f>
        <v/>
      </c>
      <c r="BS54" s="2" t="str">
        <f>IF(AK54="","",AK54*(Inflation!$B$2/BQ54))</f>
        <v/>
      </c>
      <c r="BT54" s="2" t="str">
        <f>IF(AL54="","",AL54*(Inflation!$B$2/BQ54))</f>
        <v/>
      </c>
    </row>
    <row r="55" spans="1:72" x14ac:dyDescent="0.2">
      <c r="A55" s="67" t="s">
        <v>287</v>
      </c>
      <c r="B55" s="67" t="s">
        <v>31</v>
      </c>
      <c r="C55" s="67" t="s">
        <v>288</v>
      </c>
      <c r="D55" s="67" t="s">
        <v>289</v>
      </c>
      <c r="E55" s="67"/>
      <c r="F55" s="70" t="s">
        <v>363</v>
      </c>
      <c r="G55" s="7"/>
      <c r="H55" s="76">
        <v>2</v>
      </c>
      <c r="I55" s="72"/>
      <c r="J55" s="72"/>
      <c r="K55" s="77">
        <v>2016</v>
      </c>
      <c r="L55" s="76">
        <v>2</v>
      </c>
      <c r="M55" s="76"/>
      <c r="N55" s="76"/>
      <c r="O55" s="77">
        <v>2016</v>
      </c>
      <c r="P55" s="72">
        <v>83</v>
      </c>
      <c r="Q55" s="72"/>
      <c r="R55" s="72"/>
      <c r="S55" s="74">
        <v>2016</v>
      </c>
      <c r="T55" s="72">
        <v>74</v>
      </c>
      <c r="U55" s="72"/>
      <c r="V55" s="72"/>
      <c r="W55" s="74">
        <v>2016</v>
      </c>
      <c r="X55" s="67" t="s">
        <v>373</v>
      </c>
      <c r="Y55" s="67" t="s">
        <v>373</v>
      </c>
      <c r="Z55" s="67" t="s">
        <v>373</v>
      </c>
      <c r="AA55" s="67"/>
      <c r="AB55" s="67" t="s">
        <v>373</v>
      </c>
      <c r="AC55" s="67" t="s">
        <v>373</v>
      </c>
      <c r="AD55" s="67" t="s">
        <v>373</v>
      </c>
      <c r="AE55" s="67"/>
      <c r="AF55" s="67" t="s">
        <v>373</v>
      </c>
      <c r="AG55" s="67" t="s">
        <v>373</v>
      </c>
      <c r="AH55" s="67" t="s">
        <v>373</v>
      </c>
      <c r="AI55" s="67"/>
      <c r="AJ55" s="67" t="s">
        <v>373</v>
      </c>
      <c r="AK55" s="67" t="s">
        <v>373</v>
      </c>
      <c r="AL55" s="67" t="s">
        <v>373</v>
      </c>
      <c r="AM55" s="67"/>
      <c r="AO55" s="2">
        <f>IF(K55="","",VLOOKUP(K55,Inflation!$A$2:'Inflation'!$B$25,2))</f>
        <v>105.74</v>
      </c>
      <c r="AP55" s="2">
        <f>IF(H55="","",H55*(Inflation!$B$2/AO55))</f>
        <v>1.5090410440703614</v>
      </c>
      <c r="AQ55" s="2" t="str">
        <f>IF(I55="","",I55*(Inflation!$B$2/AO55))</f>
        <v/>
      </c>
      <c r="AR55" s="2" t="str">
        <f>IF(J55="","",J55*(Inflation!$B$2/AO55))</f>
        <v/>
      </c>
      <c r="AS55" s="2">
        <f>IF(O55="","",VLOOKUP(O55,Inflation!$A$2:'Inflation'!$B$25,2))</f>
        <v>105.74</v>
      </c>
      <c r="AT55" s="2">
        <f>IF(L55="","",L55*(Inflation!$B$2/AS55))</f>
        <v>1.5090410440703614</v>
      </c>
      <c r="AU55" s="2" t="str">
        <f>IF(M55="","",M55*(Inflation!$B$2/AS55))</f>
        <v/>
      </c>
      <c r="AV55" s="2" t="str">
        <f>IF(N55="","",N55*(Inflation!$B$2/AS55))</f>
        <v/>
      </c>
      <c r="AW55" s="2">
        <f>IF(S55="","",VLOOKUP(S55,Inflation!$A$2:'Inflation'!$B$25,2))</f>
        <v>105.74</v>
      </c>
      <c r="AX55" s="2">
        <f>IF(P55="","",P55*(Inflation!$B$2/AW55))</f>
        <v>62.625203328920001</v>
      </c>
      <c r="AY55" s="2" t="str">
        <f>IF(Q55="","",Q55*(Inflation!$B$2/AW55))</f>
        <v/>
      </c>
      <c r="AZ55" s="2" t="str">
        <f>IF(R55="","",R55*(Inflation!$B$2/AW55))</f>
        <v/>
      </c>
      <c r="BA55" s="2">
        <f>IF(W55="","",VLOOKUP(W55,Inflation!$A$2:'Inflation'!$B$25,2))</f>
        <v>105.74</v>
      </c>
      <c r="BB55" s="2">
        <f>IF(T55="","",T55*(Inflation!$B$2/BA55))</f>
        <v>55.83451863060337</v>
      </c>
      <c r="BC55" s="2" t="str">
        <f>IF(U55="","",U55*(Inflation!$B$2/BA55))</f>
        <v/>
      </c>
      <c r="BD55" s="2" t="str">
        <f>IF(V55="","",V55*(Inflation!$B$2/BA55))</f>
        <v/>
      </c>
      <c r="BE55" s="2" t="str">
        <f>IF(AA55="","",VLOOKUP(AA55,Inflation!$A$2:'Inflation'!$B$25,2))</f>
        <v/>
      </c>
      <c r="BF55" s="2" t="str">
        <f>IF(X55="","",X55*(Inflation!$B$2/BE55))</f>
        <v/>
      </c>
      <c r="BG55" s="2" t="str">
        <f>IF(Y55="","",Y55*(Inflation!$B$2/BE55))</f>
        <v/>
      </c>
      <c r="BH55" s="2" t="str">
        <f>IF(Z55="","",Z55*(Inflation!$B$2/BE55))</f>
        <v/>
      </c>
      <c r="BI55" s="2" t="str">
        <f>IF(AE55="","",VLOOKUP(AE55,Inflation!$A$2:'Inflation'!$B$25,2))</f>
        <v/>
      </c>
      <c r="BJ55" s="2" t="str">
        <f>IF(AB55="","",AB55*(Inflation!$B$2/BI55))</f>
        <v/>
      </c>
      <c r="BK55" s="2" t="str">
        <f>IF(AC55="","",AC55*(Inflation!$B$2/BI55))</f>
        <v/>
      </c>
      <c r="BL55" s="2" t="str">
        <f>IF(AD55="","",AD55*(Inflation!$B$2/BI55))</f>
        <v/>
      </c>
      <c r="BM55" s="2" t="str">
        <f>IF(AI55="","",VLOOKUP(AI55,Inflation!$A$2:'Inflation'!$B$25,2))</f>
        <v/>
      </c>
      <c r="BN55" s="2" t="str">
        <f>IF(AF55="","",AF55*(Inflation!$B$2/BM55))</f>
        <v/>
      </c>
      <c r="BO55" s="2" t="str">
        <f>IF(AG55="","",AG55*(Inflation!$B$2/BM55))</f>
        <v/>
      </c>
      <c r="BP55" s="2" t="str">
        <f>IF(AH55="","",AH55*(Inflation!$B$2/BM55))</f>
        <v/>
      </c>
      <c r="BQ55" s="2" t="str">
        <f>IF(AM55="","",VLOOKUP(AM55,Inflation!$A$2:'Inflation'!$B$25,2))</f>
        <v/>
      </c>
      <c r="BR55" s="2" t="str">
        <f>IF(AJ55="","",AJ55*(Inflation!$B$2/BQ55))</f>
        <v/>
      </c>
      <c r="BS55" s="2" t="str">
        <f>IF(AK55="","",AK55*(Inflation!$B$2/BQ55))</f>
        <v/>
      </c>
      <c r="BT55" s="2" t="str">
        <f>IF(AL55="","",AL55*(Inflation!$B$2/BQ55))</f>
        <v/>
      </c>
    </row>
    <row r="56" spans="1:72" x14ac:dyDescent="0.2">
      <c r="A56" s="67" t="s">
        <v>290</v>
      </c>
      <c r="B56" s="67" t="s">
        <v>31</v>
      </c>
      <c r="C56" s="67" t="s">
        <v>29</v>
      </c>
      <c r="D56" s="67" t="s">
        <v>291</v>
      </c>
      <c r="E56" s="67"/>
      <c r="F56" s="70" t="s">
        <v>364</v>
      </c>
      <c r="G56" s="2" t="s">
        <v>438</v>
      </c>
      <c r="H56" s="67" t="s">
        <v>373</v>
      </c>
      <c r="I56" s="72">
        <v>112</v>
      </c>
      <c r="J56" s="72">
        <v>113</v>
      </c>
      <c r="K56" s="74">
        <v>2016</v>
      </c>
      <c r="L56" s="67" t="s">
        <v>373</v>
      </c>
      <c r="M56" s="72">
        <v>123</v>
      </c>
      <c r="N56" s="72">
        <v>124</v>
      </c>
      <c r="O56" s="74">
        <v>2016</v>
      </c>
      <c r="P56" s="72">
        <v>44</v>
      </c>
      <c r="Q56" s="72"/>
      <c r="R56" s="72"/>
      <c r="S56" s="74">
        <v>2016</v>
      </c>
      <c r="T56" s="72">
        <v>45</v>
      </c>
      <c r="U56" s="72"/>
      <c r="V56" s="72"/>
      <c r="W56" s="74">
        <v>2016</v>
      </c>
      <c r="X56" s="67" t="s">
        <v>373</v>
      </c>
      <c r="Y56" s="67" t="s">
        <v>373</v>
      </c>
      <c r="Z56" s="67" t="s">
        <v>373</v>
      </c>
      <c r="AA56" s="67"/>
      <c r="AB56" s="67" t="s">
        <v>373</v>
      </c>
      <c r="AC56" s="67" t="s">
        <v>373</v>
      </c>
      <c r="AD56" s="67" t="s">
        <v>373</v>
      </c>
      <c r="AE56" s="67"/>
      <c r="AF56" s="67" t="s">
        <v>373</v>
      </c>
      <c r="AG56" s="67" t="s">
        <v>373</v>
      </c>
      <c r="AH56" s="67" t="s">
        <v>373</v>
      </c>
      <c r="AI56" s="67"/>
      <c r="AJ56" s="67" t="s">
        <v>373</v>
      </c>
      <c r="AK56" s="67" t="s">
        <v>373</v>
      </c>
      <c r="AL56" s="67" t="s">
        <v>373</v>
      </c>
      <c r="AM56" s="67"/>
      <c r="AO56" s="2">
        <f>IF(K56="","",VLOOKUP(K56,Inflation!$A$2:'Inflation'!$B$25,2))</f>
        <v>105.74</v>
      </c>
      <c r="AP56" s="2" t="str">
        <f>IF(H56="","",H56*(Inflation!$B$2/AO56))</f>
        <v/>
      </c>
      <c r="AQ56" s="2">
        <f>IF(I56="","",I56*(Inflation!$B$2/AO56))</f>
        <v>84.50629846794024</v>
      </c>
      <c r="AR56" s="2">
        <f>IF(J56="","",J56*(Inflation!$B$2/AO56))</f>
        <v>85.260818989975419</v>
      </c>
      <c r="AS56" s="2">
        <f>IF(O56="","",VLOOKUP(O56,Inflation!$A$2:'Inflation'!$B$25,2))</f>
        <v>105.74</v>
      </c>
      <c r="AT56" s="2" t="str">
        <f>IF(L56="","",L56*(Inflation!$B$2/AS56))</f>
        <v/>
      </c>
      <c r="AU56" s="2">
        <f>IF(M56="","",M56*(Inflation!$B$2/AS56))</f>
        <v>92.806024210327223</v>
      </c>
      <c r="AV56" s="2">
        <f>IF(N56="","",N56*(Inflation!$B$2/AS56))</f>
        <v>93.560544732362416</v>
      </c>
      <c r="AW56" s="2">
        <f>IF(S56="","",VLOOKUP(S56,Inflation!$A$2:'Inflation'!$B$25,2))</f>
        <v>105.74</v>
      </c>
      <c r="AX56" s="2">
        <f>IF(P56="","",P56*(Inflation!$B$2/AW56))</f>
        <v>33.198902969547952</v>
      </c>
      <c r="AY56" s="2" t="str">
        <f>IF(Q56="","",Q56*(Inflation!$B$2/AW56))</f>
        <v/>
      </c>
      <c r="AZ56" s="2" t="str">
        <f>IF(R56="","",R56*(Inflation!$B$2/AW56))</f>
        <v/>
      </c>
      <c r="BA56" s="2">
        <f>IF(W56="","",VLOOKUP(W56,Inflation!$A$2:'Inflation'!$B$25,2))</f>
        <v>105.74</v>
      </c>
      <c r="BB56" s="2">
        <f>IF(T56="","",T56*(Inflation!$B$2/BA56))</f>
        <v>33.953423491583131</v>
      </c>
      <c r="BC56" s="2" t="str">
        <f>IF(U56="","",U56*(Inflation!$B$2/BA56))</f>
        <v/>
      </c>
      <c r="BD56" s="2" t="str">
        <f>IF(V56="","",V56*(Inflation!$B$2/BA56))</f>
        <v/>
      </c>
      <c r="BE56" s="2" t="str">
        <f>IF(AA56="","",VLOOKUP(AA56,Inflation!$A$2:'Inflation'!$B$25,2))</f>
        <v/>
      </c>
      <c r="BF56" s="2" t="str">
        <f>IF(X56="","",X56*(Inflation!$B$2/BE56))</f>
        <v/>
      </c>
      <c r="BG56" s="2" t="str">
        <f>IF(Y56="","",Y56*(Inflation!$B$2/BE56))</f>
        <v/>
      </c>
      <c r="BH56" s="2" t="str">
        <f>IF(Z56="","",Z56*(Inflation!$B$2/BE56))</f>
        <v/>
      </c>
      <c r="BI56" s="2" t="str">
        <f>IF(AE56="","",VLOOKUP(AE56,Inflation!$A$2:'Inflation'!$B$25,2))</f>
        <v/>
      </c>
      <c r="BJ56" s="2" t="str">
        <f>IF(AB56="","",AB56*(Inflation!$B$2/BI56))</f>
        <v/>
      </c>
      <c r="BK56" s="2" t="str">
        <f>IF(AC56="","",AC56*(Inflation!$B$2/BI56))</f>
        <v/>
      </c>
      <c r="BL56" s="2" t="str">
        <f>IF(AD56="","",AD56*(Inflation!$B$2/BI56))</f>
        <v/>
      </c>
      <c r="BM56" s="2" t="str">
        <f>IF(AI56="","",VLOOKUP(AI56,Inflation!$A$2:'Inflation'!$B$25,2))</f>
        <v/>
      </c>
      <c r="BN56" s="2" t="str">
        <f>IF(AF56="","",AF56*(Inflation!$B$2/BM56))</f>
        <v/>
      </c>
      <c r="BO56" s="2" t="str">
        <f>IF(AG56="","",AG56*(Inflation!$B$2/BM56))</f>
        <v/>
      </c>
      <c r="BP56" s="2" t="str">
        <f>IF(AH56="","",AH56*(Inflation!$B$2/BM56))</f>
        <v/>
      </c>
      <c r="BQ56" s="2" t="str">
        <f>IF(AM56="","",VLOOKUP(AM56,Inflation!$A$2:'Inflation'!$B$25,2))</f>
        <v/>
      </c>
      <c r="BR56" s="2" t="str">
        <f>IF(AJ56="","",AJ56*(Inflation!$B$2/BQ56))</f>
        <v/>
      </c>
      <c r="BS56" s="2" t="str">
        <f>IF(AK56="","",AK56*(Inflation!$B$2/BQ56))</f>
        <v/>
      </c>
      <c r="BT56" s="2" t="str">
        <f>IF(AL56="","",AL56*(Inflation!$B$2/BQ56))</f>
        <v/>
      </c>
    </row>
    <row r="57" spans="1:72" x14ac:dyDescent="0.2">
      <c r="A57" s="67" t="s">
        <v>292</v>
      </c>
      <c r="B57" s="67" t="s">
        <v>31</v>
      </c>
      <c r="C57" s="67" t="s">
        <v>29</v>
      </c>
      <c r="D57" s="67" t="s">
        <v>158</v>
      </c>
      <c r="E57" s="67"/>
      <c r="F57" s="70" t="s">
        <v>365</v>
      </c>
      <c r="G57" s="2" t="s">
        <v>439</v>
      </c>
      <c r="H57" s="72">
        <v>154</v>
      </c>
      <c r="I57" s="67" t="s">
        <v>373</v>
      </c>
      <c r="J57" s="67" t="s">
        <v>373</v>
      </c>
      <c r="K57" s="74">
        <v>2021</v>
      </c>
      <c r="L57" s="72">
        <v>150</v>
      </c>
      <c r="M57" s="67" t="s">
        <v>373</v>
      </c>
      <c r="N57" s="67" t="s">
        <v>373</v>
      </c>
      <c r="O57" s="74">
        <v>2021</v>
      </c>
      <c r="P57" s="72">
        <v>3652</v>
      </c>
      <c r="Q57" s="67" t="s">
        <v>373</v>
      </c>
      <c r="R57" s="67" t="s">
        <v>373</v>
      </c>
      <c r="S57" s="74">
        <v>2021</v>
      </c>
      <c r="T57" s="72">
        <v>3559</v>
      </c>
      <c r="U57" s="67" t="s">
        <v>373</v>
      </c>
      <c r="V57" s="67" t="s">
        <v>373</v>
      </c>
      <c r="W57" s="74">
        <v>2021</v>
      </c>
      <c r="X57" s="67" t="s">
        <v>373</v>
      </c>
      <c r="Y57" s="67" t="s">
        <v>373</v>
      </c>
      <c r="Z57" s="67" t="s">
        <v>373</v>
      </c>
      <c r="AA57" s="67"/>
      <c r="AB57" s="67" t="s">
        <v>373</v>
      </c>
      <c r="AC57" s="67" t="s">
        <v>373</v>
      </c>
      <c r="AD57" s="67" t="s">
        <v>373</v>
      </c>
      <c r="AE57" s="67"/>
      <c r="AF57" s="67" t="s">
        <v>373</v>
      </c>
      <c r="AG57" s="67" t="s">
        <v>373</v>
      </c>
      <c r="AH57" s="67" t="s">
        <v>373</v>
      </c>
      <c r="AI57" s="67"/>
      <c r="AJ57" s="67" t="s">
        <v>373</v>
      </c>
      <c r="AK57" s="67" t="s">
        <v>373</v>
      </c>
      <c r="AL57" s="67" t="s">
        <v>373</v>
      </c>
      <c r="AM57" s="67"/>
      <c r="AO57" s="2">
        <f>IF(K57="","",VLOOKUP(K57,Inflation!$A$2:'Inflation'!$B$25,2))</f>
        <v>118.895</v>
      </c>
      <c r="AP57" s="2">
        <f>IF(H57="","",H57*(Inflation!$B$2/AO57))</f>
        <v>103.3397703856344</v>
      </c>
      <c r="AQ57" s="2" t="str">
        <f>IF(I57="","",I57*(Inflation!$B$2/AO57))</f>
        <v/>
      </c>
      <c r="AR57" s="2" t="str">
        <f>IF(J57="","",J57*(Inflation!$B$2/AO57))</f>
        <v/>
      </c>
      <c r="AS57" s="2">
        <f>IF(O57="","",VLOOKUP(O57,Inflation!$A$2:'Inflation'!$B$25,2))</f>
        <v>118.895</v>
      </c>
      <c r="AT57" s="2">
        <f>IF(L57="","",L57*(Inflation!$B$2/AS57))</f>
        <v>100.65562050548805</v>
      </c>
      <c r="AU57" s="2" t="str">
        <f>IF(M57="","",M57*(Inflation!$B$2/AS57))</f>
        <v/>
      </c>
      <c r="AV57" s="2" t="str">
        <f>IF(N57="","",N57*(Inflation!$B$2/AS57))</f>
        <v/>
      </c>
      <c r="AW57" s="2">
        <f>IF(S57="","",VLOOKUP(S57,Inflation!$A$2:'Inflation'!$B$25,2))</f>
        <v>118.895</v>
      </c>
      <c r="AX57" s="2">
        <f>IF(P57="","",P57*(Inflation!$B$2/AW57))</f>
        <v>2450.6288405736154</v>
      </c>
      <c r="AY57" s="2" t="str">
        <f>IF(Q57="","",Q57*(Inflation!$B$2/AW57))</f>
        <v/>
      </c>
      <c r="AZ57" s="2" t="str">
        <f>IF(R57="","",R57*(Inflation!$B$2/AW57))</f>
        <v/>
      </c>
      <c r="BA57" s="2">
        <f>IF(W57="","",VLOOKUP(W57,Inflation!$A$2:'Inflation'!$B$25,2))</f>
        <v>118.895</v>
      </c>
      <c r="BB57" s="2">
        <f>IF(T57="","",T57*(Inflation!$B$2/BA57))</f>
        <v>2388.2223558602132</v>
      </c>
      <c r="BC57" s="2" t="str">
        <f>IF(U57="","",U57*(Inflation!$B$2/BA57))</f>
        <v/>
      </c>
      <c r="BD57" s="2" t="str">
        <f>IF(V57="","",V57*(Inflation!$B$2/BA57))</f>
        <v/>
      </c>
      <c r="BE57" s="2" t="str">
        <f>IF(AA57="","",VLOOKUP(AA57,Inflation!$A$2:'Inflation'!$B$25,2))</f>
        <v/>
      </c>
      <c r="BF57" s="2" t="str">
        <f>IF(X57="","",X57*(Inflation!$B$2/BE57))</f>
        <v/>
      </c>
      <c r="BG57" s="2" t="str">
        <f>IF(Y57="","",Y57*(Inflation!$B$2/BE57))</f>
        <v/>
      </c>
      <c r="BH57" s="2" t="str">
        <f>IF(Z57="","",Z57*(Inflation!$B$2/BE57))</f>
        <v/>
      </c>
      <c r="BI57" s="2" t="str">
        <f>IF(AE57="","",VLOOKUP(AE57,Inflation!$A$2:'Inflation'!$B$25,2))</f>
        <v/>
      </c>
      <c r="BJ57" s="2" t="str">
        <f>IF(AB57="","",AB57*(Inflation!$B$2/BI57))</f>
        <v/>
      </c>
      <c r="BK57" s="2" t="str">
        <f>IF(AC57="","",AC57*(Inflation!$B$2/BI57))</f>
        <v/>
      </c>
      <c r="BL57" s="2" t="str">
        <f>IF(AD57="","",AD57*(Inflation!$B$2/BI57))</f>
        <v/>
      </c>
      <c r="BM57" s="2" t="str">
        <f>IF(AI57="","",VLOOKUP(AI57,Inflation!$A$2:'Inflation'!$B$25,2))</f>
        <v/>
      </c>
      <c r="BN57" s="2" t="str">
        <f>IF(AF57="","",AF57*(Inflation!$B$2/BM57))</f>
        <v/>
      </c>
      <c r="BO57" s="2" t="str">
        <f>IF(AG57="","",AG57*(Inflation!$B$2/BM57))</f>
        <v/>
      </c>
      <c r="BP57" s="2" t="str">
        <f>IF(AH57="","",AH57*(Inflation!$B$2/BM57))</f>
        <v/>
      </c>
      <c r="BQ57" s="2" t="str">
        <f>IF(AM57="","",VLOOKUP(AM57,Inflation!$A$2:'Inflation'!$B$25,2))</f>
        <v/>
      </c>
      <c r="BR57" s="2" t="str">
        <f>IF(AJ57="","",AJ57*(Inflation!$B$2/BQ57))</f>
        <v/>
      </c>
      <c r="BS57" s="2" t="str">
        <f>IF(AK57="","",AK57*(Inflation!$B$2/BQ57))</f>
        <v/>
      </c>
      <c r="BT57" s="2" t="str">
        <f>IF(AL57="","",AL57*(Inflation!$B$2/BQ57))</f>
        <v/>
      </c>
    </row>
    <row r="58" spans="1:72" x14ac:dyDescent="0.2">
      <c r="A58" s="67" t="s">
        <v>293</v>
      </c>
      <c r="B58" s="67" t="s">
        <v>31</v>
      </c>
      <c r="C58" s="67" t="s">
        <v>29</v>
      </c>
      <c r="D58" s="67" t="s">
        <v>177</v>
      </c>
      <c r="E58" s="67"/>
      <c r="F58" s="70" t="s">
        <v>366</v>
      </c>
      <c r="G58" s="2" t="s">
        <v>440</v>
      </c>
      <c r="H58" s="72">
        <v>20000</v>
      </c>
      <c r="I58" s="72"/>
      <c r="J58" s="72"/>
      <c r="K58" s="74">
        <v>2018</v>
      </c>
      <c r="L58" s="72">
        <v>25000</v>
      </c>
      <c r="M58" s="72"/>
      <c r="N58" s="72"/>
      <c r="O58" s="74">
        <v>2018</v>
      </c>
      <c r="P58" s="72">
        <v>14000</v>
      </c>
      <c r="Q58" s="67" t="s">
        <v>373</v>
      </c>
      <c r="R58" s="67" t="s">
        <v>373</v>
      </c>
      <c r="S58" s="74">
        <v>2018</v>
      </c>
      <c r="T58" s="72">
        <v>15000</v>
      </c>
      <c r="U58" s="67" t="s">
        <v>373</v>
      </c>
      <c r="V58" s="67" t="s">
        <v>373</v>
      </c>
      <c r="W58" s="74">
        <v>2018</v>
      </c>
      <c r="X58" s="72"/>
      <c r="Y58" s="67" t="s">
        <v>373</v>
      </c>
      <c r="Z58" s="67" t="s">
        <v>373</v>
      </c>
      <c r="AA58" s="74">
        <v>2018</v>
      </c>
      <c r="AB58" s="72"/>
      <c r="AC58" s="67" t="s">
        <v>373</v>
      </c>
      <c r="AD58" s="67" t="s">
        <v>373</v>
      </c>
      <c r="AE58" s="74">
        <v>2018</v>
      </c>
      <c r="AF58" s="67" t="s">
        <v>373</v>
      </c>
      <c r="AG58" s="67" t="s">
        <v>373</v>
      </c>
      <c r="AH58" s="67" t="s">
        <v>373</v>
      </c>
      <c r="AI58" s="67"/>
      <c r="AJ58" s="67" t="s">
        <v>373</v>
      </c>
      <c r="AK58" s="67" t="s">
        <v>373</v>
      </c>
      <c r="AL58" s="67" t="s">
        <v>373</v>
      </c>
      <c r="AM58" s="67"/>
      <c r="AO58" s="2">
        <f>IF(K58="","",VLOOKUP(K58,Inflation!$A$2:'Inflation'!$B$25,2))</f>
        <v>110.339</v>
      </c>
      <c r="AP58" s="2">
        <f>IF(H58="","",H58*(Inflation!$B$2/AO58))</f>
        <v>14461.432494403613</v>
      </c>
      <c r="AQ58" s="2" t="str">
        <f>IF(I58="","",I58*(Inflation!$B$2/AO58))</f>
        <v/>
      </c>
      <c r="AR58" s="2" t="str">
        <f>IF(J58="","",J58*(Inflation!$B$2/AO58))</f>
        <v/>
      </c>
      <c r="AS58" s="2">
        <f>IF(O58="","",VLOOKUP(O58,Inflation!$A$2:'Inflation'!$B$25,2))</f>
        <v>110.339</v>
      </c>
      <c r="AT58" s="2">
        <f>IF(L58="","",L58*(Inflation!$B$2/AS58))</f>
        <v>18076.790618004514</v>
      </c>
      <c r="AU58" s="2" t="str">
        <f>IF(M58="","",M58*(Inflation!$B$2/AS58))</f>
        <v/>
      </c>
      <c r="AV58" s="2" t="str">
        <f>IF(N58="","",N58*(Inflation!$B$2/AS58))</f>
        <v/>
      </c>
      <c r="AW58" s="2">
        <f>IF(S58="","",VLOOKUP(S58,Inflation!$A$2:'Inflation'!$B$25,2))</f>
        <v>110.339</v>
      </c>
      <c r="AX58" s="2">
        <f>IF(P58="","",P58*(Inflation!$B$2/AW58))</f>
        <v>10123.002746082528</v>
      </c>
      <c r="AY58" s="2" t="str">
        <f>IF(Q58="","",Q58*(Inflation!$B$2/AW58))</f>
        <v/>
      </c>
      <c r="AZ58" s="2" t="str">
        <f>IF(R58="","",R58*(Inflation!$B$2/AW58))</f>
        <v/>
      </c>
      <c r="BA58" s="2">
        <f>IF(W58="","",VLOOKUP(W58,Inflation!$A$2:'Inflation'!$B$25,2))</f>
        <v>110.339</v>
      </c>
      <c r="BB58" s="2">
        <f>IF(T58="","",T58*(Inflation!$B$2/BA58))</f>
        <v>10846.074370802709</v>
      </c>
      <c r="BC58" s="2" t="str">
        <f>IF(U58="","",U58*(Inflation!$B$2/BA58))</f>
        <v/>
      </c>
      <c r="BD58" s="2" t="str">
        <f>IF(V58="","",V58*(Inflation!$B$2/BA58))</f>
        <v/>
      </c>
      <c r="BE58" s="2">
        <f>IF(AA58="","",VLOOKUP(AA58,Inflation!$A$2:'Inflation'!$B$25,2))</f>
        <v>110.339</v>
      </c>
      <c r="BF58" s="2" t="str">
        <f>IF(X58="","",X58*(Inflation!$B$2/BE58))</f>
        <v/>
      </c>
      <c r="BG58" s="2" t="str">
        <f>IF(Y58="","",Y58*(Inflation!$B$2/BE58))</f>
        <v/>
      </c>
      <c r="BH58" s="2" t="str">
        <f>IF(Z58="","",Z58*(Inflation!$B$2/BE58))</f>
        <v/>
      </c>
      <c r="BI58" s="2">
        <f>IF(AE58="","",VLOOKUP(AE58,Inflation!$A$2:'Inflation'!$B$25,2))</f>
        <v>110.339</v>
      </c>
      <c r="BJ58" s="2" t="str">
        <f>IF(AB58="","",AB58*(Inflation!$B$2/BI58))</f>
        <v/>
      </c>
      <c r="BK58" s="2" t="str">
        <f>IF(AC58="","",AC58*(Inflation!$B$2/BI58))</f>
        <v/>
      </c>
      <c r="BL58" s="2" t="str">
        <f>IF(AD58="","",AD58*(Inflation!$B$2/BI58))</f>
        <v/>
      </c>
      <c r="BM58" s="2" t="str">
        <f>IF(AI58="","",VLOOKUP(AI58,Inflation!$A$2:'Inflation'!$B$25,2))</f>
        <v/>
      </c>
      <c r="BN58" s="2" t="str">
        <f>IF(AF58="","",AF58*(Inflation!$B$2/BM58))</f>
        <v/>
      </c>
      <c r="BO58" s="2" t="str">
        <f>IF(AG58="","",AG58*(Inflation!$B$2/BM58))</f>
        <v/>
      </c>
      <c r="BP58" s="2" t="str">
        <f>IF(AH58="","",AH58*(Inflation!$B$2/BM58))</f>
        <v/>
      </c>
      <c r="BQ58" s="2" t="str">
        <f>IF(AM58="","",VLOOKUP(AM58,Inflation!$A$2:'Inflation'!$B$25,2))</f>
        <v/>
      </c>
      <c r="BR58" s="2" t="str">
        <f>IF(AJ58="","",AJ58*(Inflation!$B$2/BQ58))</f>
        <v/>
      </c>
      <c r="BS58" s="2" t="str">
        <f>IF(AK58="","",AK58*(Inflation!$B$2/BQ58))</f>
        <v/>
      </c>
      <c r="BT58" s="2" t="str">
        <f>IF(AL58="","",AL58*(Inflation!$B$2/BQ58))</f>
        <v/>
      </c>
    </row>
    <row r="59" spans="1:72" x14ac:dyDescent="0.2">
      <c r="A59" s="67" t="s">
        <v>455</v>
      </c>
      <c r="B59" s="66" t="s">
        <v>34</v>
      </c>
      <c r="C59" s="67" t="s">
        <v>456</v>
      </c>
      <c r="D59" s="67" t="s">
        <v>457</v>
      </c>
      <c r="E59" s="67" t="s">
        <v>458</v>
      </c>
      <c r="F59" s="4" t="s">
        <v>453</v>
      </c>
      <c r="G59" s="7" t="s">
        <v>441</v>
      </c>
      <c r="H59" s="72"/>
      <c r="I59" s="72"/>
      <c r="J59" s="72"/>
      <c r="K59" s="74"/>
      <c r="L59" s="72"/>
      <c r="M59" s="72"/>
      <c r="N59" s="72"/>
      <c r="O59" s="74"/>
      <c r="P59" s="72"/>
      <c r="Q59" s="67">
        <v>67.5</v>
      </c>
      <c r="R59" s="67">
        <v>117.9</v>
      </c>
      <c r="S59" s="74">
        <v>2021</v>
      </c>
      <c r="T59" s="72"/>
      <c r="U59" s="67">
        <v>67.3</v>
      </c>
      <c r="V59" s="67">
        <v>117.7</v>
      </c>
      <c r="W59" s="74">
        <v>2021</v>
      </c>
      <c r="X59" s="72"/>
      <c r="Y59" s="67"/>
      <c r="Z59" s="67"/>
      <c r="AA59" s="74"/>
      <c r="AB59" s="72"/>
      <c r="AC59" s="67"/>
      <c r="AD59" s="67"/>
      <c r="AE59" s="74"/>
      <c r="AF59" s="67"/>
      <c r="AG59" s="67"/>
      <c r="AH59" s="67"/>
      <c r="AI59" s="67"/>
      <c r="AJ59" s="67"/>
      <c r="AK59" s="67"/>
      <c r="AL59" s="67"/>
      <c r="AM59" s="67"/>
      <c r="AO59" s="2" t="str">
        <f>IF(K59="","",VLOOKUP(K59,Inflation!$A$2:'Inflation'!$B$25,2))</f>
        <v/>
      </c>
      <c r="AP59" s="2" t="str">
        <f>IF(H59="","",H59*(Inflation!$B$2/AO59))</f>
        <v/>
      </c>
      <c r="AQ59" s="2" t="str">
        <f>IF(I59="","",I59*(Inflation!$B$2/AO59))</f>
        <v/>
      </c>
      <c r="AR59" s="2" t="str">
        <f>IF(J59="","",J59*(Inflation!$B$2/AO59))</f>
        <v/>
      </c>
      <c r="AS59" s="2" t="str">
        <f>IF(O59="","",VLOOKUP(O59,Inflation!$A$2:'Inflation'!$B$25,2))</f>
        <v/>
      </c>
      <c r="AT59" s="2" t="str">
        <f>IF(L59="","",L59*(Inflation!$B$2/AS59))</f>
        <v/>
      </c>
      <c r="AU59" s="2" t="str">
        <f>IF(M59="","",M59*(Inflation!$B$2/AS59))</f>
        <v/>
      </c>
      <c r="AV59" s="2" t="str">
        <f>IF(N59="","",N59*(Inflation!$B$2/AS59))</f>
        <v/>
      </c>
      <c r="AW59" s="2">
        <f>IF(S59="","",VLOOKUP(S59,Inflation!$A$2:'Inflation'!$B$25,2))</f>
        <v>118.895</v>
      </c>
      <c r="AX59" s="2" t="str">
        <f>IF(P59="","",P59*(Inflation!$B$2/AW59))</f>
        <v/>
      </c>
      <c r="AY59" s="2">
        <f>IF(Q59="","",Q59*(Inflation!$B$2/AW59))</f>
        <v>45.29502922746962</v>
      </c>
      <c r="AZ59" s="2">
        <f>IF(R59="","",R59*(Inflation!$B$2/AW59))</f>
        <v>79.115317717313616</v>
      </c>
      <c r="BA59" s="2">
        <f>IF(W59="","",VLOOKUP(W59,Inflation!$A$2:'Inflation'!$B$25,2))</f>
        <v>118.895</v>
      </c>
      <c r="BB59" s="2" t="str">
        <f>IF(T59="","",T59*(Inflation!$B$2/BA59))</f>
        <v/>
      </c>
      <c r="BC59" s="2">
        <f>IF(U59="","",U59*(Inflation!$B$2/BA59))</f>
        <v>45.160821733462299</v>
      </c>
      <c r="BD59" s="2">
        <f>IF(V59="","",V59*(Inflation!$B$2/BA59))</f>
        <v>78.981110223306288</v>
      </c>
      <c r="BE59" s="2" t="str">
        <f>IF(AA59="","",VLOOKUP(AA59,Inflation!$A$2:'Inflation'!$B$25,2))</f>
        <v/>
      </c>
      <c r="BF59" s="2" t="str">
        <f>IF(X59="","",X59*(Inflation!$B$2/BE59))</f>
        <v/>
      </c>
      <c r="BG59" s="2" t="str">
        <f>IF(Y59="","",Y59*(Inflation!$B$2/BE59))</f>
        <v/>
      </c>
      <c r="BH59" s="2" t="str">
        <f>IF(Z59="","",Z59*(Inflation!$B$2/BE59))</f>
        <v/>
      </c>
      <c r="BI59" s="2" t="str">
        <f>IF(AE59="","",VLOOKUP(AE59,Inflation!$A$2:'Inflation'!$B$25,2))</f>
        <v/>
      </c>
      <c r="BJ59" s="2" t="str">
        <f>IF(AB59="","",AB59*(Inflation!$B$2/BI59))</f>
        <v/>
      </c>
      <c r="BK59" s="2" t="str">
        <f>IF(AC59="","",AC59*(Inflation!$B$2/BI59))</f>
        <v/>
      </c>
      <c r="BL59" s="2" t="str">
        <f>IF(AD59="","",AD59*(Inflation!$B$2/BI59))</f>
        <v/>
      </c>
      <c r="BM59" s="2" t="str">
        <f>IF(AI59="","",VLOOKUP(AI59,Inflation!$A$2:'Inflation'!$B$25,2))</f>
        <v/>
      </c>
      <c r="BN59" s="2" t="str">
        <f>IF(AF59="","",AF59*(Inflation!$B$2/BM59))</f>
        <v/>
      </c>
      <c r="BO59" s="2" t="str">
        <f>IF(AG59="","",AG59*(Inflation!$B$2/BM59))</f>
        <v/>
      </c>
      <c r="BP59" s="2" t="str">
        <f>IF(AH59="","",AH59*(Inflation!$B$2/BM59))</f>
        <v/>
      </c>
      <c r="BQ59" s="2" t="str">
        <f>IF(AM59="","",VLOOKUP(AM59,Inflation!$A$2:'Inflation'!$B$25,2))</f>
        <v/>
      </c>
      <c r="BR59" s="2" t="str">
        <f>IF(AJ59="","",AJ59*(Inflation!$B$2/BQ59))</f>
        <v/>
      </c>
      <c r="BS59" s="2" t="str">
        <f>IF(AK59="","",AK59*(Inflation!$B$2/BQ59))</f>
        <v/>
      </c>
      <c r="BT59" s="2" t="str">
        <f>IF(AL59="","",AL59*(Inflation!$B$2/BQ59))</f>
        <v/>
      </c>
    </row>
    <row r="60" spans="1:72" x14ac:dyDescent="0.2">
      <c r="A60" s="66" t="s">
        <v>294</v>
      </c>
      <c r="B60" s="66" t="s">
        <v>34</v>
      </c>
      <c r="C60" s="66" t="s">
        <v>10</v>
      </c>
      <c r="D60" s="66" t="s">
        <v>295</v>
      </c>
      <c r="E60" s="66"/>
      <c r="F60" s="69" t="s">
        <v>367</v>
      </c>
      <c r="G60" s="2" t="s">
        <v>442</v>
      </c>
      <c r="H60" s="71">
        <v>152.16</v>
      </c>
      <c r="I60" s="71">
        <v>152.16</v>
      </c>
      <c r="J60" s="71">
        <v>152.16</v>
      </c>
      <c r="K60" s="73">
        <v>2020</v>
      </c>
      <c r="L60" s="71">
        <v>168.97</v>
      </c>
      <c r="M60" s="71">
        <v>168.97</v>
      </c>
      <c r="N60" s="71">
        <v>168.97</v>
      </c>
      <c r="O60" s="73">
        <v>2020</v>
      </c>
      <c r="P60" s="78">
        <v>7.37</v>
      </c>
      <c r="Q60" s="78">
        <v>7.37</v>
      </c>
      <c r="R60" s="78">
        <v>7.37</v>
      </c>
      <c r="S60" s="79">
        <v>2020</v>
      </c>
      <c r="T60" s="78">
        <v>7.37</v>
      </c>
      <c r="U60" s="78">
        <v>7.37</v>
      </c>
      <c r="V60" s="78">
        <v>7.37</v>
      </c>
      <c r="W60" s="79">
        <v>2020</v>
      </c>
      <c r="X60" s="66" t="s">
        <v>373</v>
      </c>
      <c r="Y60" s="66" t="s">
        <v>373</v>
      </c>
      <c r="Z60" s="66" t="s">
        <v>373</v>
      </c>
      <c r="AA60" s="66"/>
      <c r="AB60" s="66" t="s">
        <v>373</v>
      </c>
      <c r="AC60" s="66" t="s">
        <v>373</v>
      </c>
      <c r="AD60" s="66" t="s">
        <v>373</v>
      </c>
      <c r="AE60" s="66"/>
      <c r="AF60" s="66" t="s">
        <v>373</v>
      </c>
      <c r="AG60" s="66" t="s">
        <v>373</v>
      </c>
      <c r="AH60" s="66" t="s">
        <v>373</v>
      </c>
      <c r="AI60" s="66"/>
      <c r="AJ60" s="66" t="s">
        <v>373</v>
      </c>
      <c r="AK60" s="66" t="s">
        <v>373</v>
      </c>
      <c r="AL60" s="66" t="s">
        <v>373</v>
      </c>
      <c r="AM60" s="66"/>
      <c r="AO60" s="2">
        <f>IF(K60="","",VLOOKUP(K60,Inflation!$A$2:'Inflation'!$B$25,2))</f>
        <v>113.78400000000001</v>
      </c>
      <c r="AP60" s="2">
        <f>IF(H60="","",H60*(Inflation!$B$2/AO60))</f>
        <v>106.69146171693734</v>
      </c>
      <c r="AQ60" s="2">
        <f>IF(I60="","",I60*(Inflation!$B$2/AO60))</f>
        <v>106.69146171693734</v>
      </c>
      <c r="AR60" s="2">
        <f>IF(J60="","",J60*(Inflation!$B$2/AO60))</f>
        <v>106.69146171693734</v>
      </c>
      <c r="AS60" s="2">
        <f>IF(O60="","",VLOOKUP(O60,Inflation!$A$2:'Inflation'!$B$25,2))</f>
        <v>113.78400000000001</v>
      </c>
      <c r="AT60" s="2">
        <f>IF(L60="","",L60*(Inflation!$B$2/AS60))</f>
        <v>118.47828789636503</v>
      </c>
      <c r="AU60" s="2">
        <f>IF(M60="","",M60*(Inflation!$B$2/AS60))</f>
        <v>118.47828789636503</v>
      </c>
      <c r="AV60" s="2">
        <f>IF(N60="","",N60*(Inflation!$B$2/AS60))</f>
        <v>118.47828789636503</v>
      </c>
      <c r="AW60" s="2">
        <f>IF(S60="","",VLOOKUP(S60,Inflation!$A$2:'Inflation'!$B$25,2))</f>
        <v>113.78400000000001</v>
      </c>
      <c r="AX60" s="2">
        <f>IF(P60="","",P60*(Inflation!$B$2/AW60))</f>
        <v>5.1676923820572309</v>
      </c>
      <c r="AY60" s="2">
        <f>IF(Q60="","",Q60*(Inflation!$B$2/AW60))</f>
        <v>5.1676923820572309</v>
      </c>
      <c r="AZ60" s="2">
        <f>IF(R60="","",R60*(Inflation!$B$2/AW60))</f>
        <v>5.1676923820572309</v>
      </c>
      <c r="BA60" s="2">
        <f>IF(W60="","",VLOOKUP(W60,Inflation!$A$2:'Inflation'!$B$25,2))</f>
        <v>113.78400000000001</v>
      </c>
      <c r="BB60" s="2">
        <f>IF(T60="","",T60*(Inflation!$B$2/BA60))</f>
        <v>5.1676923820572309</v>
      </c>
      <c r="BC60" s="2">
        <f>IF(U60="","",U60*(Inflation!$B$2/BA60))</f>
        <v>5.1676923820572309</v>
      </c>
      <c r="BD60" s="2">
        <f>IF(V60="","",V60*(Inflation!$B$2/BA60))</f>
        <v>5.1676923820572309</v>
      </c>
      <c r="BE60" s="2" t="str">
        <f>IF(AA60="","",VLOOKUP(AA60,Inflation!$A$2:'Inflation'!$B$25,2))</f>
        <v/>
      </c>
      <c r="BF60" s="2" t="str">
        <f>IF(X60="","",X60*(Inflation!$B$2/BE60))</f>
        <v/>
      </c>
      <c r="BG60" s="2" t="str">
        <f>IF(Y60="","",Y60*(Inflation!$B$2/BE60))</f>
        <v/>
      </c>
      <c r="BH60" s="2" t="str">
        <f>IF(Z60="","",Z60*(Inflation!$B$2/BE60))</f>
        <v/>
      </c>
      <c r="BI60" s="2" t="str">
        <f>IF(AE60="","",VLOOKUP(AE60,Inflation!$A$2:'Inflation'!$B$25,2))</f>
        <v/>
      </c>
      <c r="BJ60" s="2" t="str">
        <f>IF(AB60="","",AB60*(Inflation!$B$2/BI60))</f>
        <v/>
      </c>
      <c r="BK60" s="2" t="str">
        <f>IF(AC60="","",AC60*(Inflation!$B$2/BI60))</f>
        <v/>
      </c>
      <c r="BL60" s="2" t="str">
        <f>IF(AD60="","",AD60*(Inflation!$B$2/BI60))</f>
        <v/>
      </c>
      <c r="BM60" s="2" t="str">
        <f>IF(AI60="","",VLOOKUP(AI60,Inflation!$A$2:'Inflation'!$B$25,2))</f>
        <v/>
      </c>
      <c r="BN60" s="2" t="str">
        <f>IF(AF60="","",AF60*(Inflation!$B$2/BM60))</f>
        <v/>
      </c>
      <c r="BO60" s="2" t="str">
        <f>IF(AG60="","",AG60*(Inflation!$B$2/BM60))</f>
        <v/>
      </c>
      <c r="BP60" s="2" t="str">
        <f>IF(AH60="","",AH60*(Inflation!$B$2/BM60))</f>
        <v/>
      </c>
      <c r="BQ60" s="2" t="str">
        <f>IF(AM60="","",VLOOKUP(AM60,Inflation!$A$2:'Inflation'!$B$25,2))</f>
        <v/>
      </c>
      <c r="BR60" s="2" t="str">
        <f>IF(AJ60="","",AJ60*(Inflation!$B$2/BQ60))</f>
        <v/>
      </c>
      <c r="BS60" s="2" t="str">
        <f>IF(AK60="","",AK60*(Inflation!$B$2/BQ60))</f>
        <v/>
      </c>
      <c r="BT60" s="2" t="str">
        <f>IF(AL60="","",AL60*(Inflation!$B$2/BQ60))</f>
        <v/>
      </c>
    </row>
    <row r="61" spans="1:72" x14ac:dyDescent="0.2">
      <c r="A61" s="66" t="s">
        <v>296</v>
      </c>
      <c r="B61" s="66" t="s">
        <v>34</v>
      </c>
      <c r="C61" s="66" t="s">
        <v>10</v>
      </c>
      <c r="D61" s="66" t="s">
        <v>297</v>
      </c>
      <c r="E61" s="66"/>
      <c r="F61" s="69" t="s">
        <v>368</v>
      </c>
      <c r="G61" s="2" t="s">
        <v>443</v>
      </c>
      <c r="H61" s="71">
        <v>830</v>
      </c>
      <c r="I61" s="71">
        <v>690</v>
      </c>
      <c r="J61" s="71">
        <v>980</v>
      </c>
      <c r="K61" s="73">
        <v>2018</v>
      </c>
      <c r="L61" s="71">
        <v>2390</v>
      </c>
      <c r="M61" s="71">
        <v>1970</v>
      </c>
      <c r="N61" s="71">
        <v>2810</v>
      </c>
      <c r="O61" s="73">
        <v>2018</v>
      </c>
      <c r="P61" s="71">
        <v>60</v>
      </c>
      <c r="Q61" s="71">
        <v>60</v>
      </c>
      <c r="R61" s="71">
        <v>60</v>
      </c>
      <c r="S61" s="73">
        <v>2018</v>
      </c>
      <c r="T61" s="71">
        <v>180</v>
      </c>
      <c r="U61" s="71">
        <v>180</v>
      </c>
      <c r="V61" s="71">
        <v>180</v>
      </c>
      <c r="W61" s="73">
        <v>2018</v>
      </c>
      <c r="X61" s="66" t="s">
        <v>373</v>
      </c>
      <c r="Y61" s="66" t="s">
        <v>373</v>
      </c>
      <c r="Z61" s="66" t="s">
        <v>373</v>
      </c>
      <c r="AA61" s="66"/>
      <c r="AB61" s="66" t="s">
        <v>373</v>
      </c>
      <c r="AC61" s="66" t="s">
        <v>373</v>
      </c>
      <c r="AD61" s="66" t="s">
        <v>373</v>
      </c>
      <c r="AE61" s="66"/>
      <c r="AF61" s="66" t="s">
        <v>373</v>
      </c>
      <c r="AG61" s="66" t="s">
        <v>373</v>
      </c>
      <c r="AH61" s="66" t="s">
        <v>373</v>
      </c>
      <c r="AI61" s="66"/>
      <c r="AJ61" s="66" t="s">
        <v>373</v>
      </c>
      <c r="AK61" s="66" t="s">
        <v>373</v>
      </c>
      <c r="AL61" s="66" t="s">
        <v>373</v>
      </c>
      <c r="AM61" s="66"/>
      <c r="AO61" s="2">
        <f>IF(K61="","",VLOOKUP(K61,Inflation!$A$2:'Inflation'!$B$25,2))</f>
        <v>110.339</v>
      </c>
      <c r="AP61" s="2">
        <f>IF(H61="","",H61*(Inflation!$B$2/AO61))</f>
        <v>600.14944851774987</v>
      </c>
      <c r="AQ61" s="2">
        <f>IF(I61="","",I61*(Inflation!$B$2/AO61))</f>
        <v>498.91942105692459</v>
      </c>
      <c r="AR61" s="2">
        <f>IF(J61="","",J61*(Inflation!$B$2/AO61))</f>
        <v>708.61019222577704</v>
      </c>
      <c r="AS61" s="2">
        <f>IF(O61="","",VLOOKUP(O61,Inflation!$A$2:'Inflation'!$B$25,2))</f>
        <v>110.339</v>
      </c>
      <c r="AT61" s="2">
        <f>IF(L61="","",L61*(Inflation!$B$2/AS61))</f>
        <v>1728.1411830812317</v>
      </c>
      <c r="AU61" s="2">
        <f>IF(M61="","",M61*(Inflation!$B$2/AS61))</f>
        <v>1424.4511006987557</v>
      </c>
      <c r="AV61" s="2">
        <f>IF(N61="","",N61*(Inflation!$B$2/AS61))</f>
        <v>2031.8312654637075</v>
      </c>
      <c r="AW61" s="2">
        <f>IF(S61="","",VLOOKUP(S61,Inflation!$A$2:'Inflation'!$B$25,2))</f>
        <v>110.339</v>
      </c>
      <c r="AX61" s="2">
        <f>IF(P61="","",P61*(Inflation!$B$2/AW61))</f>
        <v>43.384297483210837</v>
      </c>
      <c r="AY61" s="2">
        <f>IF(Q61="","",Q61*(Inflation!$B$2/AW61))</f>
        <v>43.384297483210837</v>
      </c>
      <c r="AZ61" s="2">
        <f>IF(R61="","",R61*(Inflation!$B$2/AW61))</f>
        <v>43.384297483210837</v>
      </c>
      <c r="BA61" s="2">
        <f>IF(W61="","",VLOOKUP(W61,Inflation!$A$2:'Inflation'!$B$25,2))</f>
        <v>110.339</v>
      </c>
      <c r="BB61" s="2">
        <f>IF(T61="","",T61*(Inflation!$B$2/BA61))</f>
        <v>130.1528924496325</v>
      </c>
      <c r="BC61" s="2">
        <f>IF(U61="","",U61*(Inflation!$B$2/BA61))</f>
        <v>130.1528924496325</v>
      </c>
      <c r="BD61" s="2">
        <f>IF(V61="","",V61*(Inflation!$B$2/BA61))</f>
        <v>130.1528924496325</v>
      </c>
      <c r="BE61" s="2" t="str">
        <f>IF(AA61="","",VLOOKUP(AA61,Inflation!$A$2:'Inflation'!$B$25,2))</f>
        <v/>
      </c>
      <c r="BF61" s="2" t="str">
        <f>IF(X61="","",X61*(Inflation!$B$2/BE61))</f>
        <v/>
      </c>
      <c r="BG61" s="2" t="str">
        <f>IF(Y61="","",Y61*(Inflation!$B$2/BE61))</f>
        <v/>
      </c>
      <c r="BH61" s="2" t="str">
        <f>IF(Z61="","",Z61*(Inflation!$B$2/BE61))</f>
        <v/>
      </c>
      <c r="BI61" s="2" t="str">
        <f>IF(AE61="","",VLOOKUP(AE61,Inflation!$A$2:'Inflation'!$B$25,2))</f>
        <v/>
      </c>
      <c r="BJ61" s="2" t="str">
        <f>IF(AB61="","",AB61*(Inflation!$B$2/BI61))</f>
        <v/>
      </c>
      <c r="BK61" s="2" t="str">
        <f>IF(AC61="","",AC61*(Inflation!$B$2/BI61))</f>
        <v/>
      </c>
      <c r="BL61" s="2" t="str">
        <f>IF(AD61="","",AD61*(Inflation!$B$2/BI61))</f>
        <v/>
      </c>
      <c r="BM61" s="2" t="str">
        <f>IF(AI61="","",VLOOKUP(AI61,Inflation!$A$2:'Inflation'!$B$25,2))</f>
        <v/>
      </c>
      <c r="BN61" s="2" t="str">
        <f>IF(AF61="","",AF61*(Inflation!$B$2/BM61))</f>
        <v/>
      </c>
      <c r="BO61" s="2" t="str">
        <f>IF(AG61="","",AG61*(Inflation!$B$2/BM61))</f>
        <v/>
      </c>
      <c r="BP61" s="2" t="str">
        <f>IF(AH61="","",AH61*(Inflation!$B$2/BM61))</f>
        <v/>
      </c>
      <c r="BQ61" s="2" t="str">
        <f>IF(AM61="","",VLOOKUP(AM61,Inflation!$A$2:'Inflation'!$B$25,2))</f>
        <v/>
      </c>
      <c r="BR61" s="2" t="str">
        <f>IF(AJ61="","",AJ61*(Inflation!$B$2/BQ61))</f>
        <v/>
      </c>
      <c r="BS61" s="2" t="str">
        <f>IF(AK61="","",AK61*(Inflation!$B$2/BQ61))</f>
        <v/>
      </c>
      <c r="BT61" s="2" t="str">
        <f>IF(AL61="","",AL61*(Inflation!$B$2/BQ61))</f>
        <v/>
      </c>
    </row>
    <row r="62" spans="1:72" ht="33.75" x14ac:dyDescent="0.2">
      <c r="A62" s="66" t="s">
        <v>298</v>
      </c>
      <c r="B62" s="66" t="s">
        <v>34</v>
      </c>
      <c r="C62" s="66" t="s">
        <v>10</v>
      </c>
      <c r="D62" s="66" t="s">
        <v>299</v>
      </c>
      <c r="E62" s="68" t="s">
        <v>386</v>
      </c>
      <c r="F62" s="69" t="s">
        <v>369</v>
      </c>
      <c r="G62" s="7" t="s">
        <v>444</v>
      </c>
      <c r="H62" s="66" t="s">
        <v>373</v>
      </c>
      <c r="I62" s="66" t="s">
        <v>373</v>
      </c>
      <c r="J62" s="66" t="s">
        <v>373</v>
      </c>
      <c r="K62" s="66"/>
      <c r="L62" s="66" t="s">
        <v>373</v>
      </c>
      <c r="M62" s="66" t="s">
        <v>373</v>
      </c>
      <c r="N62" s="66" t="s">
        <v>373</v>
      </c>
      <c r="O62" s="66"/>
      <c r="P62" s="66" t="s">
        <v>373</v>
      </c>
      <c r="Q62" s="66" t="s">
        <v>373</v>
      </c>
      <c r="R62" s="66" t="s">
        <v>373</v>
      </c>
      <c r="S62" s="66"/>
      <c r="T62" s="66" t="s">
        <v>373</v>
      </c>
      <c r="U62" s="66" t="s">
        <v>373</v>
      </c>
      <c r="V62" s="66" t="s">
        <v>373</v>
      </c>
      <c r="W62" s="66"/>
      <c r="X62" s="66" t="s">
        <v>373</v>
      </c>
      <c r="Y62" s="66" t="s">
        <v>373</v>
      </c>
      <c r="Z62" s="66" t="s">
        <v>373</v>
      </c>
      <c r="AA62" s="66"/>
      <c r="AB62" s="66" t="s">
        <v>373</v>
      </c>
      <c r="AC62" s="66" t="s">
        <v>373</v>
      </c>
      <c r="AD62" s="66" t="s">
        <v>373</v>
      </c>
      <c r="AE62" s="66"/>
      <c r="AF62" s="66" t="s">
        <v>373</v>
      </c>
      <c r="AG62" s="66" t="s">
        <v>373</v>
      </c>
      <c r="AH62" s="66" t="s">
        <v>373</v>
      </c>
      <c r="AI62" s="66"/>
      <c r="AJ62" s="66" t="s">
        <v>373</v>
      </c>
      <c r="AK62" s="66" t="s">
        <v>373</v>
      </c>
      <c r="AL62" s="66" t="s">
        <v>373</v>
      </c>
      <c r="AM62" s="66"/>
      <c r="AO62" s="2" t="str">
        <f>IF(K62="","",VLOOKUP(K62,Inflation!$A$2:'Inflation'!$B$25,2))</f>
        <v/>
      </c>
      <c r="AP62" s="2" t="str">
        <f>IF(H62="","",H62*(Inflation!$B$2/AO62))</f>
        <v/>
      </c>
      <c r="AQ62" s="2" t="str">
        <f>IF(I62="","",I62*(Inflation!$B$2/AO62))</f>
        <v/>
      </c>
      <c r="AR62" s="2" t="str">
        <f>IF(J62="","",J62*(Inflation!$B$2/AO62))</f>
        <v/>
      </c>
      <c r="AS62" s="2" t="str">
        <f>IF(O62="","",VLOOKUP(O62,Inflation!$A$2:'Inflation'!$B$25,2))</f>
        <v/>
      </c>
      <c r="AT62" s="2" t="str">
        <f>IF(L62="","",L62*(Inflation!$B$2/AS62))</f>
        <v/>
      </c>
      <c r="AU62" s="2" t="str">
        <f>IF(M62="","",M62*(Inflation!$B$2/AS62))</f>
        <v/>
      </c>
      <c r="AV62" s="2" t="str">
        <f>IF(N62="","",N62*(Inflation!$B$2/AS62))</f>
        <v/>
      </c>
      <c r="AW62" s="2" t="str">
        <f>IF(S62="","",VLOOKUP(S62,Inflation!$A$2:'Inflation'!$B$25,2))</f>
        <v/>
      </c>
      <c r="AX62" s="2" t="str">
        <f>IF(P62="","",P62*(Inflation!$B$2/AW62))</f>
        <v/>
      </c>
      <c r="AY62" s="2" t="str">
        <f>IF(Q62="","",Q62*(Inflation!$B$2/AW62))</f>
        <v/>
      </c>
      <c r="AZ62" s="2" t="str">
        <f>IF(R62="","",R62*(Inflation!$B$2/AW62))</f>
        <v/>
      </c>
      <c r="BA62" s="2" t="str">
        <f>IF(W62="","",VLOOKUP(W62,Inflation!$A$2:'Inflation'!$B$25,2))</f>
        <v/>
      </c>
      <c r="BB62" s="2" t="str">
        <f>IF(T62="","",T62*(Inflation!$B$2/BA62))</f>
        <v/>
      </c>
      <c r="BC62" s="2" t="str">
        <f>IF(U62="","",U62*(Inflation!$B$2/BA62))</f>
        <v/>
      </c>
      <c r="BD62" s="2" t="str">
        <f>IF(V62="","",V62*(Inflation!$B$2/BA62))</f>
        <v/>
      </c>
      <c r="BE62" s="2" t="str">
        <f>IF(AA62="","",VLOOKUP(AA62,Inflation!$A$2:'Inflation'!$B$25,2))</f>
        <v/>
      </c>
      <c r="BF62" s="2" t="str">
        <f>IF(X62="","",X62*(Inflation!$B$2/BE62))</f>
        <v/>
      </c>
      <c r="BG62" s="2" t="str">
        <f>IF(Y62="","",Y62*(Inflation!$B$2/BE62))</f>
        <v/>
      </c>
      <c r="BH62" s="2" t="str">
        <f>IF(Z62="","",Z62*(Inflation!$B$2/BE62))</f>
        <v/>
      </c>
      <c r="BI62" s="2" t="str">
        <f>IF(AE62="","",VLOOKUP(AE62,Inflation!$A$2:'Inflation'!$B$25,2))</f>
        <v/>
      </c>
      <c r="BJ62" s="2" t="str">
        <f>IF(AB62="","",AB62*(Inflation!$B$2/BI62))</f>
        <v/>
      </c>
      <c r="BK62" s="2" t="str">
        <f>IF(AC62="","",AC62*(Inflation!$B$2/BI62))</f>
        <v/>
      </c>
      <c r="BL62" s="2" t="str">
        <f>IF(AD62="","",AD62*(Inflation!$B$2/BI62))</f>
        <v/>
      </c>
      <c r="BM62" s="2" t="str">
        <f>IF(AI62="","",VLOOKUP(AI62,Inflation!$A$2:'Inflation'!$B$25,2))</f>
        <v/>
      </c>
      <c r="BN62" s="2" t="str">
        <f>IF(AF62="","",AF62*(Inflation!$B$2/BM62))</f>
        <v/>
      </c>
      <c r="BO62" s="2" t="str">
        <f>IF(AG62="","",AG62*(Inflation!$B$2/BM62))</f>
        <v/>
      </c>
      <c r="BP62" s="2" t="str">
        <f>IF(AH62="","",AH62*(Inflation!$B$2/BM62))</f>
        <v/>
      </c>
      <c r="BQ62" s="2" t="str">
        <f>IF(AM62="","",VLOOKUP(AM62,Inflation!$A$2:'Inflation'!$B$25,2))</f>
        <v/>
      </c>
      <c r="BR62" s="2" t="str">
        <f>IF(AJ62="","",AJ62*(Inflation!$B$2/BQ62))</f>
        <v/>
      </c>
      <c r="BS62" s="2" t="str">
        <f>IF(AK62="","",AK62*(Inflation!$B$2/BQ62))</f>
        <v/>
      </c>
      <c r="BT62" s="2" t="str">
        <f>IF(AL62="","",AL62*(Inflation!$B$2/BQ62))</f>
        <v/>
      </c>
    </row>
    <row r="63" spans="1:72" ht="33.75" x14ac:dyDescent="0.2">
      <c r="A63" s="66" t="s">
        <v>300</v>
      </c>
      <c r="B63" s="66" t="s">
        <v>34</v>
      </c>
      <c r="C63" s="66" t="s">
        <v>10</v>
      </c>
      <c r="D63" s="66" t="s">
        <v>301</v>
      </c>
      <c r="E63" s="68" t="s">
        <v>387</v>
      </c>
      <c r="F63" s="69" t="s">
        <v>370</v>
      </c>
      <c r="G63" s="2" t="s">
        <v>445</v>
      </c>
      <c r="H63" s="71">
        <v>7200</v>
      </c>
      <c r="I63" s="71">
        <v>7200</v>
      </c>
      <c r="J63" s="71">
        <v>7200</v>
      </c>
      <c r="K63" s="73">
        <v>2018</v>
      </c>
      <c r="L63" s="71">
        <v>5600</v>
      </c>
      <c r="M63" s="71">
        <v>5600</v>
      </c>
      <c r="N63" s="71">
        <v>5600</v>
      </c>
      <c r="O63" s="73">
        <v>2018</v>
      </c>
      <c r="P63" s="71">
        <v>6900</v>
      </c>
      <c r="Q63" s="71">
        <v>6900</v>
      </c>
      <c r="R63" s="71">
        <v>6900</v>
      </c>
      <c r="S63" s="73">
        <v>2018</v>
      </c>
      <c r="T63" s="71">
        <v>4900</v>
      </c>
      <c r="U63" s="71">
        <v>4900</v>
      </c>
      <c r="V63" s="71">
        <v>4900</v>
      </c>
      <c r="W63" s="73">
        <v>2018</v>
      </c>
      <c r="X63" s="71">
        <v>-103.4</v>
      </c>
      <c r="Y63" s="71">
        <v>-103.4</v>
      </c>
      <c r="Z63" s="71">
        <v>-103.4</v>
      </c>
      <c r="AA63" s="73">
        <v>2018</v>
      </c>
      <c r="AB63" s="71">
        <v>-88.7</v>
      </c>
      <c r="AC63" s="71">
        <v>-88.7</v>
      </c>
      <c r="AD63" s="71">
        <v>-88.7</v>
      </c>
      <c r="AE63" s="73">
        <v>2018</v>
      </c>
      <c r="AF63" s="71">
        <v>40.9</v>
      </c>
      <c r="AG63" s="71">
        <v>40.9</v>
      </c>
      <c r="AH63" s="71">
        <v>40.9</v>
      </c>
      <c r="AI63" s="73">
        <v>2018</v>
      </c>
      <c r="AJ63" s="71">
        <v>29.5</v>
      </c>
      <c r="AK63" s="71">
        <v>29.5</v>
      </c>
      <c r="AL63" s="71">
        <v>29.5</v>
      </c>
      <c r="AM63" s="73">
        <v>2018</v>
      </c>
      <c r="AO63" s="2">
        <f>IF(K63="","",VLOOKUP(K63,Inflation!$A$2:'Inflation'!$B$25,2))</f>
        <v>110.339</v>
      </c>
      <c r="AP63" s="2">
        <f>IF(H63="","",H63*(Inflation!$B$2/AO63))</f>
        <v>5206.1156979853004</v>
      </c>
      <c r="AQ63" s="2">
        <f>IF(I63="","",I63*(Inflation!$B$2/AO63))</f>
        <v>5206.1156979853004</v>
      </c>
      <c r="AR63" s="2">
        <f>IF(J63="","",J63*(Inflation!$B$2/AO63))</f>
        <v>5206.1156979853004</v>
      </c>
      <c r="AS63" s="2">
        <f>IF(O63="","",VLOOKUP(O63,Inflation!$A$2:'Inflation'!$B$25,2))</f>
        <v>110.339</v>
      </c>
      <c r="AT63" s="2">
        <f>IF(L63="","",L63*(Inflation!$B$2/AS63))</f>
        <v>4049.2010984330113</v>
      </c>
      <c r="AU63" s="2">
        <f>IF(M63="","",M63*(Inflation!$B$2/AS63))</f>
        <v>4049.2010984330113</v>
      </c>
      <c r="AV63" s="2">
        <f>IF(N63="","",N63*(Inflation!$B$2/AS63))</f>
        <v>4049.2010984330113</v>
      </c>
      <c r="AW63" s="2">
        <f>IF(S63="","",VLOOKUP(S63,Inflation!$A$2:'Inflation'!$B$25,2))</f>
        <v>110.339</v>
      </c>
      <c r="AX63" s="2">
        <f>IF(P63="","",P63*(Inflation!$B$2/AW63))</f>
        <v>4989.194210569246</v>
      </c>
      <c r="AY63" s="2">
        <f>IF(Q63="","",Q63*(Inflation!$B$2/AW63))</f>
        <v>4989.194210569246</v>
      </c>
      <c r="AZ63" s="2">
        <f>IF(R63="","",R63*(Inflation!$B$2/AW63))</f>
        <v>4989.194210569246</v>
      </c>
      <c r="BA63" s="2">
        <f>IF(W63="","",VLOOKUP(W63,Inflation!$A$2:'Inflation'!$B$25,2))</f>
        <v>110.339</v>
      </c>
      <c r="BB63" s="2">
        <f>IF(T63="","",T63*(Inflation!$B$2/BA63))</f>
        <v>3543.0509611288849</v>
      </c>
      <c r="BC63" s="2">
        <f>IF(U63="","",U63*(Inflation!$B$2/BA63))</f>
        <v>3543.0509611288849</v>
      </c>
      <c r="BD63" s="2">
        <f>IF(V63="","",V63*(Inflation!$B$2/BA63))</f>
        <v>3543.0509611288849</v>
      </c>
      <c r="BE63" s="2">
        <f>IF(AA63="","",VLOOKUP(AA63,Inflation!$A$2:'Inflation'!$B$25,2))</f>
        <v>110.339</v>
      </c>
      <c r="BF63" s="2">
        <f>IF(X63="","",X63*(Inflation!$B$2/BE63))</f>
        <v>-74.765605996066682</v>
      </c>
      <c r="BG63" s="2">
        <f>IF(Y63="","",Y63*(Inflation!$B$2/BE63))</f>
        <v>-74.765605996066682</v>
      </c>
      <c r="BH63" s="2">
        <f>IF(Z63="","",Z63*(Inflation!$B$2/BE63))</f>
        <v>-74.765605996066682</v>
      </c>
      <c r="BI63" s="2">
        <f>IF(AE63="","",VLOOKUP(AE63,Inflation!$A$2:'Inflation'!$B$25,2))</f>
        <v>110.339</v>
      </c>
      <c r="BJ63" s="2">
        <f>IF(AB63="","",AB63*(Inflation!$B$2/BI63))</f>
        <v>-64.136453112680016</v>
      </c>
      <c r="BK63" s="2">
        <f>IF(AC63="","",AC63*(Inflation!$B$2/BI63))</f>
        <v>-64.136453112680016</v>
      </c>
      <c r="BL63" s="2">
        <f>IF(AD63="","",AD63*(Inflation!$B$2/BI63))</f>
        <v>-64.136453112680016</v>
      </c>
      <c r="BM63" s="2">
        <f>IF(AI63="","",VLOOKUP(AI63,Inflation!$A$2:'Inflation'!$B$25,2))</f>
        <v>110.339</v>
      </c>
      <c r="BN63" s="2">
        <f>IF(AF63="","",AF63*(Inflation!$B$2/BM63))</f>
        <v>29.573629451055385</v>
      </c>
      <c r="BO63" s="2">
        <f>IF(AG63="","",AG63*(Inflation!$B$2/BM63))</f>
        <v>29.573629451055385</v>
      </c>
      <c r="BP63" s="2">
        <f>IF(AH63="","",AH63*(Inflation!$B$2/BM63))</f>
        <v>29.573629451055385</v>
      </c>
      <c r="BQ63" s="2">
        <f>IF(AM63="","",VLOOKUP(AM63,Inflation!$A$2:'Inflation'!$B$25,2))</f>
        <v>110.339</v>
      </c>
      <c r="BR63" s="2">
        <f>IF(AJ63="","",AJ63*(Inflation!$B$2/BQ63))</f>
        <v>21.330612929245326</v>
      </c>
      <c r="BS63" s="2">
        <f>IF(AK63="","",AK63*(Inflation!$B$2/BQ63))</f>
        <v>21.330612929245326</v>
      </c>
      <c r="BT63" s="2">
        <f>IF(AL63="","",AL63*(Inflation!$B$2/BQ63))</f>
        <v>21.330612929245326</v>
      </c>
    </row>
    <row r="64" spans="1:72" s="64" customFormat="1" x14ac:dyDescent="0.2">
      <c r="A64" s="66" t="s">
        <v>302</v>
      </c>
      <c r="B64" s="66" t="s">
        <v>48</v>
      </c>
      <c r="C64" s="66" t="s">
        <v>48</v>
      </c>
      <c r="D64" s="66" t="s">
        <v>303</v>
      </c>
      <c r="E64" s="66" t="s">
        <v>388</v>
      </c>
      <c r="F64" s="69" t="s">
        <v>371</v>
      </c>
      <c r="G64" s="2" t="s">
        <v>446</v>
      </c>
      <c r="H64" s="66" t="s">
        <v>373</v>
      </c>
      <c r="I64" s="66" t="s">
        <v>373</v>
      </c>
      <c r="J64" s="66" t="s">
        <v>373</v>
      </c>
      <c r="K64" s="66"/>
      <c r="L64" s="66" t="s">
        <v>373</v>
      </c>
      <c r="M64" s="66" t="s">
        <v>373</v>
      </c>
      <c r="N64" s="66" t="s">
        <v>373</v>
      </c>
      <c r="O64" s="66"/>
      <c r="P64" s="66" t="s">
        <v>373</v>
      </c>
      <c r="Q64" s="66" t="s">
        <v>373</v>
      </c>
      <c r="R64" s="66" t="s">
        <v>373</v>
      </c>
      <c r="S64" s="66"/>
      <c r="T64" s="66" t="s">
        <v>373</v>
      </c>
      <c r="U64" s="66" t="s">
        <v>373</v>
      </c>
      <c r="V64" s="66" t="s">
        <v>373</v>
      </c>
      <c r="W64" s="66"/>
      <c r="X64" s="71">
        <v>-88.504000000000005</v>
      </c>
      <c r="Y64" s="66" t="s">
        <v>373</v>
      </c>
      <c r="Z64" s="66" t="s">
        <v>373</v>
      </c>
      <c r="AA64" s="66">
        <v>2022</v>
      </c>
      <c r="AB64" s="71">
        <v>-92.14</v>
      </c>
      <c r="AC64" s="66" t="s">
        <v>373</v>
      </c>
      <c r="AD64" s="66" t="s">
        <v>373</v>
      </c>
      <c r="AE64" s="66">
        <v>2022</v>
      </c>
      <c r="AF64" s="66" t="s">
        <v>373</v>
      </c>
      <c r="AG64" s="66" t="s">
        <v>373</v>
      </c>
      <c r="AH64" s="66" t="s">
        <v>373</v>
      </c>
      <c r="AI64" s="66"/>
      <c r="AJ64" s="66" t="s">
        <v>373</v>
      </c>
      <c r="AK64" s="66" t="s">
        <v>373</v>
      </c>
      <c r="AL64" s="66" t="s">
        <v>373</v>
      </c>
      <c r="AM64" s="66"/>
      <c r="AO64" s="63" t="str">
        <f>IF(K64="","",VLOOKUP(K64,Inflation!$A$2:'Inflation'!$B$25,2))</f>
        <v/>
      </c>
      <c r="AP64" s="63" t="str">
        <f>IF(H64="","",H64*(Inflation!$B$2/AO64))</f>
        <v/>
      </c>
      <c r="AQ64" s="63" t="str">
        <f>IF(I64="","",I64*(Inflation!$B$2/AO64))</f>
        <v/>
      </c>
      <c r="AR64" s="63" t="str">
        <f>IF(J64="","",J64*(Inflation!$B$2/AO64))</f>
        <v/>
      </c>
      <c r="AS64" s="63" t="str">
        <f>IF(O64="","",VLOOKUP(O64,Inflation!$A$2:'Inflation'!$B$25,2))</f>
        <v/>
      </c>
      <c r="AT64" s="63" t="str">
        <f>IF(L64="","",L64*(Inflation!$B$2/AS64))</f>
        <v/>
      </c>
      <c r="AU64" s="63" t="str">
        <f>IF(M64="","",M64*(Inflation!$B$2/AS64))</f>
        <v/>
      </c>
      <c r="AV64" s="63" t="str">
        <f>IF(N64="","",N64*(Inflation!$B$2/AS64))</f>
        <v/>
      </c>
      <c r="AW64" s="63" t="str">
        <f>IF(S64="","",VLOOKUP(S64,Inflation!$A$2:'Inflation'!$B$25,2))</f>
        <v/>
      </c>
      <c r="AX64" s="63" t="str">
        <f>IF(P64="","",P64*(Inflation!$B$2/AW64))</f>
        <v/>
      </c>
      <c r="AY64" s="63" t="str">
        <f>IF(Q64="","",Q64*(Inflation!$B$2/AW64))</f>
        <v/>
      </c>
      <c r="AZ64" s="63" t="str">
        <f>IF(R64="","",R64*(Inflation!$B$2/AW64))</f>
        <v/>
      </c>
      <c r="BA64" s="63" t="str">
        <f>IF(W64="","",VLOOKUP(W64,Inflation!$A$2:'Inflation'!$B$25,2))</f>
        <v/>
      </c>
      <c r="BB64" s="63" t="str">
        <f>IF(T64="","",T64*(Inflation!$B$2/BA64))</f>
        <v/>
      </c>
      <c r="BC64" s="63" t="str">
        <f>IF(U64="","",U64*(Inflation!$B$2/BA64))</f>
        <v/>
      </c>
      <c r="BD64" s="63" t="str">
        <f>IF(V64="","",V64*(Inflation!$B$2/BA64))</f>
        <v/>
      </c>
      <c r="BE64" s="63">
        <f>IF(AA64="","",VLOOKUP(AA64,Inflation!$A$2:'Inflation'!$B$25,2))</f>
        <v>127.19199999999999</v>
      </c>
      <c r="BF64" s="63">
        <f>IF(X64="","",X64*(Inflation!$B$2/BE64))</f>
        <v>-55.515399018806214</v>
      </c>
      <c r="BG64" s="63" t="str">
        <f>IF(Y64="","",Y64*(Inflation!$B$2/BE64))</f>
        <v/>
      </c>
      <c r="BH64" s="63" t="str">
        <f>IF(Z64="","",Z64*(Inflation!$B$2/BE64))</f>
        <v/>
      </c>
      <c r="BI64" s="63">
        <f>IF(AE64="","",VLOOKUP(AE64,Inflation!$A$2:'Inflation'!$B$25,2))</f>
        <v>127.19199999999999</v>
      </c>
      <c r="BJ64" s="63">
        <f>IF(AB64="","",AB64*(Inflation!$B$2/BI64))</f>
        <v>-57.796131989433299</v>
      </c>
      <c r="BK64" s="63" t="str">
        <f>IF(AC64="","",AC64*(Inflation!$B$2/BI64))</f>
        <v/>
      </c>
      <c r="BL64" s="63" t="str">
        <f>IF(AD64="","",AD64*(Inflation!$B$2/BI64))</f>
        <v/>
      </c>
      <c r="BM64" s="63" t="str">
        <f>IF(AI64="","",VLOOKUP(AI64,Inflation!$A$2:'Inflation'!$B$25,2))</f>
        <v/>
      </c>
      <c r="BN64" s="63" t="str">
        <f>IF(AF64="","",AF64*(Inflation!$B$2/BM64))</f>
        <v/>
      </c>
      <c r="BO64" s="63" t="str">
        <f>IF(AG64="","",AG64*(Inflation!$B$2/BM64))</f>
        <v/>
      </c>
      <c r="BP64" s="63" t="str">
        <f>IF(AH64="","",AH64*(Inflation!$B$2/BM64))</f>
        <v/>
      </c>
      <c r="BQ64" s="63" t="str">
        <f>IF(AM64="","",VLOOKUP(AM64,Inflation!$A$2:'Inflation'!$B$25,2))</f>
        <v/>
      </c>
      <c r="BR64" s="63" t="str">
        <f>IF(AJ64="","",AJ64*(Inflation!$B$2/BQ64))</f>
        <v/>
      </c>
      <c r="BS64" s="63" t="str">
        <f>IF(AK64="","",AK64*(Inflation!$B$2/BQ64))</f>
        <v/>
      </c>
      <c r="BT64" s="63" t="str">
        <f>IF(AL64="","",AL64*(Inflation!$B$2/BQ64))</f>
        <v/>
      </c>
    </row>
    <row r="65" spans="1:72" s="64" customFormat="1" x14ac:dyDescent="0.2">
      <c r="A65" s="66" t="s">
        <v>304</v>
      </c>
      <c r="B65" s="66" t="s">
        <v>48</v>
      </c>
      <c r="C65" s="66" t="s">
        <v>48</v>
      </c>
      <c r="D65" s="66" t="s">
        <v>305</v>
      </c>
      <c r="E65" s="66" t="s">
        <v>388</v>
      </c>
      <c r="F65" s="69" t="s">
        <v>372</v>
      </c>
      <c r="G65" s="2" t="s">
        <v>447</v>
      </c>
      <c r="H65" s="66" t="s">
        <v>373</v>
      </c>
      <c r="I65" s="66" t="s">
        <v>373</v>
      </c>
      <c r="J65" s="66" t="s">
        <v>373</v>
      </c>
      <c r="K65" s="66"/>
      <c r="L65" s="66" t="s">
        <v>373</v>
      </c>
      <c r="M65" s="66" t="s">
        <v>373</v>
      </c>
      <c r="N65" s="66" t="s">
        <v>373</v>
      </c>
      <c r="O65" s="66"/>
      <c r="P65" s="66" t="s">
        <v>373</v>
      </c>
      <c r="Q65" s="66" t="s">
        <v>373</v>
      </c>
      <c r="R65" s="66" t="s">
        <v>373</v>
      </c>
      <c r="S65" s="66"/>
      <c r="T65" s="66" t="s">
        <v>373</v>
      </c>
      <c r="U65" s="66" t="s">
        <v>373</v>
      </c>
      <c r="V65" s="66" t="s">
        <v>373</v>
      </c>
      <c r="W65" s="66"/>
      <c r="X65" s="71">
        <v>220.64</v>
      </c>
      <c r="Y65" s="66" t="s">
        <v>373</v>
      </c>
      <c r="Z65" s="66" t="s">
        <v>373</v>
      </c>
      <c r="AA65" s="66">
        <v>2022</v>
      </c>
      <c r="AB65" s="71">
        <v>229.73</v>
      </c>
      <c r="AC65" s="66" t="s">
        <v>373</v>
      </c>
      <c r="AD65" s="66" t="s">
        <v>373</v>
      </c>
      <c r="AE65" s="66">
        <v>2022</v>
      </c>
      <c r="AF65" s="66" t="s">
        <v>373</v>
      </c>
      <c r="AG65" s="66" t="s">
        <v>373</v>
      </c>
      <c r="AH65" s="66" t="s">
        <v>373</v>
      </c>
      <c r="AI65" s="66"/>
      <c r="AJ65" s="66" t="s">
        <v>373</v>
      </c>
      <c r="AK65" s="66" t="s">
        <v>373</v>
      </c>
      <c r="AL65" s="66" t="s">
        <v>373</v>
      </c>
      <c r="AM65" s="66"/>
      <c r="AO65" s="63" t="str">
        <f>IF(K65="","",VLOOKUP(K65,Inflation!$A$2:'Inflation'!$B$25,2))</f>
        <v/>
      </c>
      <c r="AP65" s="63" t="str">
        <f>IF(H65="","",H65*(Inflation!$B$2/AO65))</f>
        <v/>
      </c>
      <c r="AQ65" s="63" t="str">
        <f>IF(I65="","",I65*(Inflation!$B$2/AO65))</f>
        <v/>
      </c>
      <c r="AR65" s="63" t="str">
        <f>IF(J65="","",J65*(Inflation!$B$2/AO65))</f>
        <v/>
      </c>
      <c r="AS65" s="63" t="str">
        <f>IF(O65="","",VLOOKUP(O65,Inflation!$A$2:'Inflation'!$B$25,2))</f>
        <v/>
      </c>
      <c r="AT65" s="63" t="str">
        <f>IF(L65="","",L65*(Inflation!$B$2/AS65))</f>
        <v/>
      </c>
      <c r="AU65" s="63" t="str">
        <f>IF(M65="","",M65*(Inflation!$B$2/AS65))</f>
        <v/>
      </c>
      <c r="AV65" s="63" t="str">
        <f>IF(N65="","",N65*(Inflation!$B$2/AS65))</f>
        <v/>
      </c>
      <c r="AW65" s="63" t="str">
        <f>IF(S65="","",VLOOKUP(S65,Inflation!$A$2:'Inflation'!$B$25,2))</f>
        <v/>
      </c>
      <c r="AX65" s="63" t="str">
        <f>IF(P65="","",P65*(Inflation!$B$2/AW65))</f>
        <v/>
      </c>
      <c r="AY65" s="63" t="str">
        <f>IF(Q65="","",Q65*(Inflation!$B$2/AW65))</f>
        <v/>
      </c>
      <c r="AZ65" s="63" t="str">
        <f>IF(R65="","",R65*(Inflation!$B$2/AW65))</f>
        <v/>
      </c>
      <c r="BA65" s="63" t="str">
        <f>IF(W65="","",VLOOKUP(W65,Inflation!$A$2:'Inflation'!$B$25,2))</f>
        <v/>
      </c>
      <c r="BB65" s="63" t="str">
        <f>IF(T65="","",T65*(Inflation!$B$2/BA65))</f>
        <v/>
      </c>
      <c r="BC65" s="63" t="str">
        <f>IF(U65="","",U65*(Inflation!$B$2/BA65))</f>
        <v/>
      </c>
      <c r="BD65" s="63" t="str">
        <f>IF(V65="","",V65*(Inflation!$B$2/BA65))</f>
        <v/>
      </c>
      <c r="BE65" s="63">
        <f>IF(AA65="","",VLOOKUP(AA65,Inflation!$A$2:'Inflation'!$B$25,2))</f>
        <v>127.19199999999999</v>
      </c>
      <c r="BF65" s="63">
        <f>IF(X65="","",X65*(Inflation!$B$2/BE65))</f>
        <v>138.39959368513743</v>
      </c>
      <c r="BG65" s="63" t="str">
        <f>IF(Y65="","",Y65*(Inflation!$B$2/BE65))</f>
        <v/>
      </c>
      <c r="BH65" s="63" t="str">
        <f>IF(Z65="","",Z65*(Inflation!$B$2/BE65))</f>
        <v/>
      </c>
      <c r="BI65" s="63">
        <f>IF(AE65="","",VLOOKUP(AE65,Inflation!$A$2:'Inflation'!$B$25,2))</f>
        <v>127.19199999999999</v>
      </c>
      <c r="BJ65" s="63">
        <f>IF(AB65="","",AB65*(Inflation!$B$2/BI65))</f>
        <v>144.10142611170514</v>
      </c>
      <c r="BK65" s="63" t="str">
        <f>IF(AC65="","",AC65*(Inflation!$B$2/BI65))</f>
        <v/>
      </c>
      <c r="BL65" s="63" t="str">
        <f>IF(AD65="","",AD65*(Inflation!$B$2/BI65))</f>
        <v/>
      </c>
      <c r="BM65" s="63" t="str">
        <f>IF(AI65="","",VLOOKUP(AI65,Inflation!$A$2:'Inflation'!$B$25,2))</f>
        <v/>
      </c>
      <c r="BN65" s="63" t="str">
        <f>IF(AF65="","",AF65*(Inflation!$B$2/BM65))</f>
        <v/>
      </c>
      <c r="BO65" s="63" t="str">
        <f>IF(AG65="","",AG65*(Inflation!$B$2/BM65))</f>
        <v/>
      </c>
      <c r="BP65" s="63" t="str">
        <f>IF(AH65="","",AH65*(Inflation!$B$2/BM65))</f>
        <v/>
      </c>
      <c r="BQ65" s="63" t="str">
        <f>IF(AM65="","",VLOOKUP(AM65,Inflation!$A$2:'Inflation'!$B$25,2))</f>
        <v/>
      </c>
      <c r="BR65" s="63" t="str">
        <f>IF(AJ65="","",AJ65*(Inflation!$B$2/BQ65))</f>
        <v/>
      </c>
      <c r="BS65" s="63" t="str">
        <f>IF(AK65="","",AK65*(Inflation!$B$2/BQ65))</f>
        <v/>
      </c>
      <c r="BT65" s="63" t="str">
        <f>IF(AL65="","",AL65*(Inflation!$B$2/BQ65))</f>
        <v/>
      </c>
    </row>
    <row r="66" spans="1:72" x14ac:dyDescent="0.2">
      <c r="F66" s="1"/>
      <c r="G66" s="1"/>
    </row>
  </sheetData>
  <autoFilter ref="A3:AM51" xr:uid="{00000000-0009-0000-0000-000009000000}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8"/>
  <sheetViews>
    <sheetView workbookViewId="0">
      <selection activeCell="B23" sqref="B23"/>
    </sheetView>
  </sheetViews>
  <sheetFormatPr defaultRowHeight="15" x14ac:dyDescent="0.25"/>
  <cols>
    <col min="1" max="1" width="9" style="18"/>
    <col min="2" max="2" width="8.7109375" style="27"/>
  </cols>
  <sheetData>
    <row r="1" spans="1:2" x14ac:dyDescent="0.25">
      <c r="A1" s="38" t="s">
        <v>144</v>
      </c>
    </row>
    <row r="2" spans="1:2" x14ac:dyDescent="0.25">
      <c r="A2" s="17">
        <v>2001</v>
      </c>
      <c r="B2" s="27">
        <v>79.783000000000001</v>
      </c>
    </row>
    <row r="3" spans="1:2" x14ac:dyDescent="0.25">
      <c r="A3" s="17">
        <v>2002</v>
      </c>
      <c r="B3" s="27">
        <v>81.025999999999996</v>
      </c>
    </row>
    <row r="4" spans="1:2" x14ac:dyDescent="0.25">
      <c r="A4" s="17">
        <v>2003</v>
      </c>
      <c r="B4" s="27">
        <v>82.625</v>
      </c>
    </row>
    <row r="5" spans="1:2" x14ac:dyDescent="0.25">
      <c r="A5" s="17">
        <v>2004</v>
      </c>
      <c r="B5" s="27">
        <v>84.843000000000004</v>
      </c>
    </row>
    <row r="6" spans="1:2" x14ac:dyDescent="0.25">
      <c r="A6" s="17">
        <v>2005</v>
      </c>
      <c r="B6" s="27">
        <v>87.504000000000005</v>
      </c>
    </row>
    <row r="7" spans="1:2" x14ac:dyDescent="0.25">
      <c r="A7" s="17">
        <v>2006</v>
      </c>
      <c r="B7" s="27">
        <v>90.203999999999994</v>
      </c>
    </row>
    <row r="8" spans="1:2" x14ac:dyDescent="0.25">
      <c r="A8" s="17">
        <v>2007</v>
      </c>
      <c r="B8" s="27">
        <v>92.641999999999996</v>
      </c>
    </row>
    <row r="9" spans="1:2" x14ac:dyDescent="0.25">
      <c r="A9" s="17">
        <v>2008</v>
      </c>
      <c r="B9" s="27">
        <v>94.418999999999997</v>
      </c>
    </row>
    <row r="10" spans="1:2" x14ac:dyDescent="0.25">
      <c r="A10" s="17">
        <v>2009</v>
      </c>
      <c r="B10" s="27">
        <v>95.024000000000001</v>
      </c>
    </row>
    <row r="11" spans="1:2" x14ac:dyDescent="0.25">
      <c r="A11" s="17">
        <v>2010</v>
      </c>
      <c r="B11" s="27">
        <v>96.165999999999997</v>
      </c>
    </row>
    <row r="12" spans="1:2" x14ac:dyDescent="0.25">
      <c r="A12" s="17">
        <v>2011</v>
      </c>
      <c r="B12" s="27">
        <v>98.164000000000001</v>
      </c>
    </row>
    <row r="13" spans="1:2" x14ac:dyDescent="0.25">
      <c r="A13" s="17">
        <v>2012</v>
      </c>
      <c r="B13" s="27">
        <v>100</v>
      </c>
    </row>
    <row r="14" spans="1:2" x14ac:dyDescent="0.25">
      <c r="A14" s="17">
        <v>2013</v>
      </c>
      <c r="B14" s="27">
        <v>101.751</v>
      </c>
    </row>
    <row r="15" spans="1:2" x14ac:dyDescent="0.25">
      <c r="A15" s="17">
        <v>2014</v>
      </c>
      <c r="B15" s="27">
        <v>103.654</v>
      </c>
    </row>
    <row r="16" spans="1:2" x14ac:dyDescent="0.25">
      <c r="A16" s="17">
        <v>2015</v>
      </c>
      <c r="B16" s="27">
        <v>104.691</v>
      </c>
    </row>
    <row r="17" spans="1:2" x14ac:dyDescent="0.25">
      <c r="A17" s="17">
        <v>2016</v>
      </c>
      <c r="B17" s="27">
        <v>105.74</v>
      </c>
    </row>
    <row r="18" spans="1:2" x14ac:dyDescent="0.25">
      <c r="A18" s="17">
        <v>2017</v>
      </c>
      <c r="B18" s="27">
        <v>107.749</v>
      </c>
    </row>
    <row r="19" spans="1:2" x14ac:dyDescent="0.25">
      <c r="A19" s="17">
        <v>2018</v>
      </c>
      <c r="B19" s="27">
        <v>110.339</v>
      </c>
    </row>
    <row r="20" spans="1:2" x14ac:dyDescent="0.25">
      <c r="A20" s="17">
        <v>2019</v>
      </c>
      <c r="B20" s="27">
        <v>112.318</v>
      </c>
    </row>
    <row r="21" spans="1:2" x14ac:dyDescent="0.25">
      <c r="A21" s="17">
        <v>2020</v>
      </c>
      <c r="B21" s="27">
        <v>113.78400000000001</v>
      </c>
    </row>
    <row r="22" spans="1:2" x14ac:dyDescent="0.2">
      <c r="A22" s="17">
        <v>2021</v>
      </c>
      <c r="B22" s="37">
        <v>118.895</v>
      </c>
    </row>
    <row r="23" spans="1:2" x14ac:dyDescent="0.2">
      <c r="A23" s="17">
        <v>2022</v>
      </c>
      <c r="B23" s="37">
        <v>127.19199999999999</v>
      </c>
    </row>
    <row r="24" spans="1:2" x14ac:dyDescent="0.2">
      <c r="A24" s="17">
        <v>2023</v>
      </c>
      <c r="B24" s="37">
        <f>(B23/B22)*B23</f>
        <v>136.06800003364313</v>
      </c>
    </row>
    <row r="25" spans="1:2" x14ac:dyDescent="0.2">
      <c r="A25" s="17">
        <v>2024</v>
      </c>
      <c r="B25" s="37">
        <f>(B24/B23)*B24</f>
        <v>145.56340519180063</v>
      </c>
    </row>
    <row r="26" spans="1:2" x14ac:dyDescent="0.2">
      <c r="B26" s="31"/>
    </row>
    <row r="27" spans="1:2" x14ac:dyDescent="0.2">
      <c r="B27" s="31"/>
    </row>
    <row r="28" spans="1:2" x14ac:dyDescent="0.2">
      <c r="B28" s="3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"/>
  <sheetViews>
    <sheetView workbookViewId="0">
      <selection activeCell="C15" sqref="C15"/>
    </sheetView>
  </sheetViews>
  <sheetFormatPr defaultRowHeight="12.75" x14ac:dyDescent="0.2"/>
  <cols>
    <col min="1" max="1" width="39.85546875" customWidth="1"/>
  </cols>
  <sheetData>
    <row r="1" spans="1:19" ht="15" x14ac:dyDescent="0.25">
      <c r="A1" s="5" t="s">
        <v>459</v>
      </c>
      <c r="B1" s="12"/>
      <c r="C1" s="12"/>
      <c r="D1" s="12"/>
      <c r="G1" s="12"/>
      <c r="H1" s="12"/>
    </row>
    <row r="2" spans="1:19" x14ac:dyDescent="0.2">
      <c r="B2" s="12"/>
      <c r="C2" s="12"/>
      <c r="D2" s="12"/>
      <c r="G2" s="12"/>
      <c r="H2" s="12"/>
    </row>
    <row r="3" spans="1:19" ht="15" x14ac:dyDescent="0.25">
      <c r="A3" s="13"/>
      <c r="B3" s="14"/>
      <c r="C3" s="84" t="s">
        <v>70</v>
      </c>
      <c r="D3" s="84"/>
      <c r="E3" s="84"/>
      <c r="F3" s="84"/>
      <c r="G3" s="85" t="s">
        <v>71</v>
      </c>
      <c r="H3" s="85"/>
      <c r="I3" s="85"/>
      <c r="J3" s="85"/>
    </row>
    <row r="4" spans="1:19" ht="15" x14ac:dyDescent="0.25">
      <c r="A4" s="13"/>
      <c r="B4" s="14"/>
      <c r="C4" s="84" t="s">
        <v>59</v>
      </c>
      <c r="D4" s="84"/>
      <c r="E4" s="86" t="s">
        <v>145</v>
      </c>
      <c r="F4" s="86"/>
      <c r="G4" s="85" t="s">
        <v>59</v>
      </c>
      <c r="H4" s="85"/>
      <c r="I4" s="86" t="s">
        <v>145</v>
      </c>
      <c r="J4" s="86"/>
    </row>
    <row r="5" spans="1:19" ht="30" x14ac:dyDescent="0.25">
      <c r="A5" s="15"/>
      <c r="B5" s="14"/>
      <c r="C5" s="10" t="s">
        <v>60</v>
      </c>
      <c r="D5" s="10" t="s">
        <v>61</v>
      </c>
      <c r="E5" s="10" t="s">
        <v>60</v>
      </c>
      <c r="F5" s="10" t="s">
        <v>61</v>
      </c>
      <c r="G5" s="10" t="s">
        <v>60</v>
      </c>
      <c r="H5" s="10" t="s">
        <v>61</v>
      </c>
      <c r="I5" s="10" t="s">
        <v>60</v>
      </c>
      <c r="J5" s="10" t="s">
        <v>61</v>
      </c>
    </row>
    <row r="6" spans="1:19" ht="15" x14ac:dyDescent="0.25">
      <c r="A6" s="54" t="s">
        <v>72</v>
      </c>
      <c r="B6" s="55">
        <v>2</v>
      </c>
      <c r="C6" s="56">
        <f>L6+L7</f>
        <v>0.14163123259860788</v>
      </c>
      <c r="D6" s="56">
        <f t="shared" ref="D6:J6" si="0">M6+M7</f>
        <v>0.31037006187161637</v>
      </c>
      <c r="E6" s="56">
        <f t="shared" si="0"/>
        <v>0.22579195739295502</v>
      </c>
      <c r="F6" s="56">
        <f t="shared" si="0"/>
        <v>0.49479950502706871</v>
      </c>
      <c r="G6" s="56">
        <f t="shared" si="0"/>
        <v>1.1646590293890176E-2</v>
      </c>
      <c r="H6" s="56">
        <f t="shared" si="0"/>
        <v>5.9810605181747863E-2</v>
      </c>
      <c r="I6" s="56">
        <f t="shared" si="0"/>
        <v>1.8567277648878572E-2</v>
      </c>
      <c r="J6" s="56">
        <f t="shared" si="0"/>
        <v>9.5351522182380619E-2</v>
      </c>
      <c r="L6" s="53">
        <f>MIN('Table 1-6(a)'!E5:'Table 1-6(a)'!J5)/1000</f>
        <v>4.2070765661252896E-3</v>
      </c>
      <c r="M6" s="53">
        <f>MAX('Table 1-6(a)'!E5:'Table 1-6(a)'!J5)/1000</f>
        <v>0.10307337587006959</v>
      </c>
      <c r="N6" s="53">
        <f>MIN('Table 1-6(a)'!Q5:'Table 1-6(a)'!V5)/1000</f>
        <v>6.7070238346340419E-3</v>
      </c>
      <c r="O6" s="53">
        <f>MAX('Table 1-6(a)'!Q5:'Table 1-6(a)'!V5)/1000</f>
        <v>0.16432208394853404</v>
      </c>
      <c r="P6" s="53">
        <f>MIN('Table 1-6(a)'!K5:'Table 1-6(a)'!P5)/1000</f>
        <v>7.0117942768754826E-4</v>
      </c>
      <c r="Q6" s="53">
        <f>MAX('Table 1-6(a)'!K5:'Table 1-6(a)'!P5)/1000</f>
        <v>1.4023588553750965E-3</v>
      </c>
      <c r="R6" s="53">
        <f>MIN('Table 1-6(a)'!W5:'Table 1-6(a)'!AB5)/1000</f>
        <v>1.1178373057723404E-3</v>
      </c>
      <c r="S6" s="53">
        <f>MAX('Table 1-6(a)'!W5:'Table 1-6(a)'!AB5)/1000</f>
        <v>2.2356746115446808E-3</v>
      </c>
    </row>
    <row r="7" spans="1:19" ht="15" x14ac:dyDescent="0.25">
      <c r="A7" s="83" t="s">
        <v>451</v>
      </c>
      <c r="B7" s="55">
        <v>1</v>
      </c>
      <c r="C7" s="57">
        <f t="shared" ref="C7:J7" si="1">L8</f>
        <v>0</v>
      </c>
      <c r="D7" s="57">
        <f t="shared" si="1"/>
        <v>15.328904176334104</v>
      </c>
      <c r="E7" s="57">
        <f t="shared" si="1"/>
        <v>0</v>
      </c>
      <c r="F7" s="57">
        <f t="shared" si="1"/>
        <v>24.437712043872594</v>
      </c>
      <c r="G7" s="57">
        <f t="shared" si="1"/>
        <v>0.33712706883217325</v>
      </c>
      <c r="H7" s="57">
        <f t="shared" si="1"/>
        <v>0.3470136987625676</v>
      </c>
      <c r="I7" s="57">
        <f t="shared" si="1"/>
        <v>0.53745617661534129</v>
      </c>
      <c r="J7" s="57">
        <f t="shared" si="1"/>
        <v>0.55321768262673121</v>
      </c>
      <c r="L7" s="53">
        <f>MIN('Table 1-6(a)'!E6:'Table 1-6(a)'!J6)/1000</f>
        <v>0.13742415603248259</v>
      </c>
      <c r="M7" s="53">
        <f>MAX('Table 1-6(a)'!E6:'Table 1-6(a)'!J6)/1000</f>
        <v>0.20729668600154677</v>
      </c>
      <c r="N7" s="53">
        <f>MIN('Table 1-6(a)'!Q6:'Table 1-6(a)'!V6)/1000</f>
        <v>0.21908493355832098</v>
      </c>
      <c r="O7" s="53">
        <f>MAX('Table 1-6(a)'!Q6:'Table 1-6(a)'!V6)/1000</f>
        <v>0.33047742107853467</v>
      </c>
      <c r="P7" s="53">
        <f>MIN('Table 1-6(a)'!K6:'Table 1-6(a)'!P6)/1000</f>
        <v>1.0945410866202628E-2</v>
      </c>
      <c r="Q7" s="53">
        <f>MAX('Table 1-6(a)'!K6:'Table 1-6(a)'!P6)/1000</f>
        <v>5.8408246326372766E-2</v>
      </c>
      <c r="R7" s="53">
        <f>MIN('Table 1-6(a)'!W6:'Table 1-6(a)'!AB6)/1000</f>
        <v>1.7449440343106231E-2</v>
      </c>
      <c r="S7" s="53">
        <f>MAX('Table 1-6(a)'!W6:'Table 1-6(a)'!AB6)/1000</f>
        <v>9.3115847570835936E-2</v>
      </c>
    </row>
    <row r="8" spans="1:19" ht="15" x14ac:dyDescent="0.25">
      <c r="A8" s="83" t="s">
        <v>452</v>
      </c>
      <c r="B8" s="55">
        <v>4</v>
      </c>
      <c r="C8" s="57">
        <f t="shared" ref="C8:J8" si="2">L9+L10+L11+L12</f>
        <v>5.7179078789636497</v>
      </c>
      <c r="D8" s="57">
        <f t="shared" si="2"/>
        <v>6.9359266627996909</v>
      </c>
      <c r="E8" s="57">
        <f t="shared" si="2"/>
        <v>9.115627877381705</v>
      </c>
      <c r="F8" s="57">
        <f t="shared" si="2"/>
        <v>11.057423061238836</v>
      </c>
      <c r="G8" s="57">
        <f t="shared" si="2"/>
        <v>0.35150124709976793</v>
      </c>
      <c r="H8" s="57">
        <f t="shared" si="2"/>
        <v>0.45667816125290017</v>
      </c>
      <c r="I8" s="57">
        <f t="shared" si="2"/>
        <v>0.56037184138367413</v>
      </c>
      <c r="J8" s="57">
        <f t="shared" si="2"/>
        <v>0.72804743724952525</v>
      </c>
      <c r="L8" s="53">
        <f>MIN('Table 1-6(a)'!E7:'Table 1-6(a)'!J7)/1000</f>
        <v>0</v>
      </c>
      <c r="M8" s="53">
        <f>MAX('Table 1-6(a)'!E7:'Table 1-6(a)'!J7)/1000</f>
        <v>15.328904176334104</v>
      </c>
      <c r="N8" s="53">
        <f>MIN('Table 1-6(a)'!Q7:'Table 1-6(a)'!V7)/1000</f>
        <v>0</v>
      </c>
      <c r="O8" s="53">
        <f>MAX('Table 1-6(a)'!Q7:'Table 1-6(a)'!V7)/1000</f>
        <v>24.437712043872594</v>
      </c>
      <c r="P8" s="53">
        <f>MIN('Table 1-6(a)'!K7:'Table 1-6(a)'!P7)/1000</f>
        <v>0.33712706883217325</v>
      </c>
      <c r="Q8" s="53">
        <f>MAX('Table 1-6(a)'!K7:'Table 1-6(a)'!P7)/1000</f>
        <v>0.3470136987625676</v>
      </c>
      <c r="R8" s="53">
        <f>MIN('Table 1-6(a)'!W7:'Table 1-6(a)'!AB7)/1000</f>
        <v>0.53745617661534129</v>
      </c>
      <c r="S8" s="53">
        <f>MAX('Table 1-6(a)'!W7:'Table 1-6(a)'!AB7)/1000</f>
        <v>0.55321768262673121</v>
      </c>
    </row>
    <row r="9" spans="1:19" ht="15" x14ac:dyDescent="0.25">
      <c r="A9" s="54" t="s">
        <v>73</v>
      </c>
      <c r="B9" s="55">
        <v>4</v>
      </c>
      <c r="C9" s="57">
        <f>L13+L14+L15+L16</f>
        <v>14.64810345442111</v>
      </c>
      <c r="D9" s="57">
        <f t="shared" ref="D9:J9" si="3">M13+M14+M15+M16</f>
        <v>18.275199974166579</v>
      </c>
      <c r="E9" s="57">
        <f t="shared" si="3"/>
        <v>23.352362966731384</v>
      </c>
      <c r="F9" s="57">
        <f t="shared" si="3"/>
        <v>29.13476849847957</v>
      </c>
      <c r="G9" s="57">
        <f t="shared" si="3"/>
        <v>12.600258523542891</v>
      </c>
      <c r="H9" s="57">
        <f t="shared" si="3"/>
        <v>13.393281838196827</v>
      </c>
      <c r="I9" s="57">
        <f t="shared" si="3"/>
        <v>20.087638746681215</v>
      </c>
      <c r="J9" s="57">
        <f t="shared" si="3"/>
        <v>21.35189581193902</v>
      </c>
      <c r="L9" s="53">
        <f>MIN('Table 1-6(a)'!E8:'Table 1-6(a)'!J8)/1000</f>
        <v>0.43473124516627992</v>
      </c>
      <c r="M9" s="53">
        <f>MAX('Table 1-6(a)'!E8:'Table 1-6(a)'!J8)/1000</f>
        <v>0.77830916473317857</v>
      </c>
      <c r="N9" s="53">
        <f>MIN('Table 1-6(a)'!Q8:'Table 1-6(a)'!V8)/1000</f>
        <v>0.69305912957885096</v>
      </c>
      <c r="O9" s="53">
        <f>MAX('Table 1-6(a)'!Q8:'Table 1-6(a)'!V8)/1000</f>
        <v>1.2407994094072978</v>
      </c>
      <c r="P9" s="53">
        <f>MIN('Table 1-6(a)'!K8:'Table 1-6(a)'!P8)/1000</f>
        <v>0.14935121809744778</v>
      </c>
      <c r="Q9" s="53">
        <f>MAX('Table 1-6(a)'!K8:'Table 1-6(a)'!P8)/1000</f>
        <v>0.20614675174013919</v>
      </c>
      <c r="R9" s="53">
        <f>MIN('Table 1-6(a)'!W8:'Table 1-6(a)'!AB8)/1000</f>
        <v>0.23809934612950845</v>
      </c>
      <c r="S9" s="53">
        <f>MAX('Table 1-6(a)'!W8:'Table 1-6(a)'!AB8)/1000</f>
        <v>0.32864416789706807</v>
      </c>
    </row>
    <row r="10" spans="1:19" ht="15" x14ac:dyDescent="0.25">
      <c r="A10" s="58" t="s">
        <v>149</v>
      </c>
      <c r="B10" s="55">
        <v>3</v>
      </c>
      <c r="C10" s="57">
        <f>L17+L18+L19</f>
        <v>4.6548119812068727</v>
      </c>
      <c r="D10" s="57">
        <f t="shared" ref="D10:J10" si="4">M17+M18+M19</f>
        <v>7.3564252513453727</v>
      </c>
      <c r="E10" s="57">
        <f t="shared" si="4"/>
        <v>7.4208145283288998</v>
      </c>
      <c r="F10" s="57">
        <f t="shared" si="4"/>
        <v>11.727792143302715</v>
      </c>
      <c r="G10" s="57">
        <f t="shared" si="4"/>
        <v>3.5916029509941532</v>
      </c>
      <c r="H10" s="57">
        <f t="shared" si="4"/>
        <v>5.1245147954009358</v>
      </c>
      <c r="I10" s="57">
        <f t="shared" si="4"/>
        <v>5.7258208207619194</v>
      </c>
      <c r="J10" s="57">
        <f t="shared" si="4"/>
        <v>8.1696261842326781</v>
      </c>
      <c r="L10" s="53">
        <f>MIN('Table 1-6(a)'!E9:'Table 1-6(a)'!J9)/1000</f>
        <v>6.2895794663573076E-2</v>
      </c>
      <c r="M10" s="53">
        <f>MAX('Table 1-6(a)'!E9:'Table 1-6(a)'!J9)/1000</f>
        <v>0.10153078112915699</v>
      </c>
      <c r="N10" s="53">
        <f>MIN('Table 1-6(a)'!Q9:'Table 1-6(a)'!V9)/1000</f>
        <v>0.10027000632777892</v>
      </c>
      <c r="O10" s="53">
        <f>MAX('Table 1-6(a)'!Q9:'Table 1-6(a)'!V9)/1000</f>
        <v>0.16186284187583488</v>
      </c>
      <c r="P10" s="53">
        <f>MIN('Table 1-6(a)'!K9:'Table 1-6(a)'!P9)/1000</f>
        <v>-2.2928567285382829E-2</v>
      </c>
      <c r="Q10" s="53">
        <f>MAX('Table 1-6(a)'!K9:'Table 1-6(a)'!P9)/1000</f>
        <v>-2.2928567285382829E-2</v>
      </c>
      <c r="R10" s="53">
        <f>MIN('Table 1-6(a)'!W9:'Table 1-6(a)'!AB9)/1000</f>
        <v>-3.6553279898755536E-2</v>
      </c>
      <c r="S10" s="53">
        <f>MAX('Table 1-6(a)'!W9:'Table 1-6(a)'!AB9)/1000</f>
        <v>-3.6553279898755536E-2</v>
      </c>
    </row>
    <row r="11" spans="1:19" ht="15" x14ac:dyDescent="0.25">
      <c r="A11" s="59" t="s">
        <v>57</v>
      </c>
      <c r="B11" s="62">
        <f t="shared" ref="B11:J11" si="5">SUM(B6:B10)</f>
        <v>14</v>
      </c>
      <c r="C11" s="60">
        <f t="shared" si="5"/>
        <v>25.16245454719024</v>
      </c>
      <c r="D11" s="60">
        <f t="shared" si="5"/>
        <v>48.206826126517356</v>
      </c>
      <c r="E11" s="60">
        <f t="shared" si="5"/>
        <v>40.114597329834943</v>
      </c>
      <c r="F11" s="60">
        <f t="shared" si="5"/>
        <v>76.852495251920772</v>
      </c>
      <c r="G11" s="60">
        <f t="shared" si="5"/>
        <v>16.892136380762874</v>
      </c>
      <c r="H11" s="60">
        <f t="shared" si="5"/>
        <v>19.38129909879498</v>
      </c>
      <c r="I11" s="60">
        <f t="shared" si="5"/>
        <v>26.92985486309103</v>
      </c>
      <c r="J11" s="60">
        <f t="shared" si="5"/>
        <v>30.898138638230336</v>
      </c>
      <c r="L11" s="53">
        <f>MIN('Table 1-6(a)'!E10:'Table 1-6(a)'!J10)/1000</f>
        <v>2.9652877996906417</v>
      </c>
      <c r="M11" s="53">
        <f>MAX('Table 1-6(a)'!E10:'Table 1-6(a)'!J10)/1000</f>
        <v>3.4098355568445471</v>
      </c>
      <c r="N11" s="53">
        <f>MIN('Table 1-6(a)'!Q10:'Table 1-6(a)'!V10)/1000</f>
        <v>4.7273339661112281</v>
      </c>
      <c r="O11" s="53">
        <f>MAX('Table 1-6(a)'!Q10:'Table 1-6(a)'!V10)/1000</f>
        <v>5.4360428179708906</v>
      </c>
      <c r="P11" s="53">
        <f>MIN('Table 1-6(a)'!K10:'Table 1-6(a)'!P10)/1000</f>
        <v>0.1016710170146945</v>
      </c>
      <c r="Q11" s="53">
        <f>MAX('Table 1-6(a)'!K10:'Table 1-6(a)'!P10)/1000</f>
        <v>0.12621229698375869</v>
      </c>
      <c r="R11" s="53">
        <f>MIN('Table 1-6(a)'!W10:'Table 1-6(a)'!AB10)/1000</f>
        <v>0.16208640933698934</v>
      </c>
      <c r="S11" s="53">
        <f>MAX('Table 1-6(a)'!W10:'Table 1-6(a)'!AB10)/1000</f>
        <v>0.20121071503902127</v>
      </c>
    </row>
    <row r="12" spans="1:19" ht="15" x14ac:dyDescent="0.25">
      <c r="L12" s="53">
        <f>MIN('Table 1-6(a)'!E11:'Table 1-6(a)'!J11)/1000</f>
        <v>2.2549930394431552</v>
      </c>
      <c r="M12" s="53">
        <f>MAX('Table 1-6(a)'!E11:'Table 1-6(a)'!J11)/1000</f>
        <v>2.6462511600928074</v>
      </c>
      <c r="N12" s="53">
        <f>MIN('Table 1-6(a)'!Q11:'Table 1-6(a)'!V11)/1000</f>
        <v>3.5949647753638465</v>
      </c>
      <c r="O12" s="53">
        <f>MAX('Table 1-6(a)'!Q11:'Table 1-6(a)'!V11)/1000</f>
        <v>4.2187179919848132</v>
      </c>
      <c r="P12" s="53">
        <f>MIN('Table 1-6(a)'!K11:'Table 1-6(a)'!P11)/1000</f>
        <v>0.12340757927300849</v>
      </c>
      <c r="Q12" s="53">
        <f>MAX('Table 1-6(a)'!K11:'Table 1-6(a)'!P11)/1000</f>
        <v>0.14724767981438514</v>
      </c>
      <c r="R12" s="53">
        <f>MIN('Table 1-6(a)'!W11:'Table 1-6(a)'!AB11)/1000</f>
        <v>0.1967393658159319</v>
      </c>
      <c r="S12" s="53">
        <f>MAX('Table 1-6(a)'!W11:'Table 1-6(a)'!AB11)/1000</f>
        <v>0.23474583421219145</v>
      </c>
    </row>
    <row r="13" spans="1:19" ht="15" x14ac:dyDescent="0.25">
      <c r="A13" s="52"/>
      <c r="L13" s="53">
        <f>MIN('Table 1-6(a)'!E12:'Table 1-6(a)'!J12)/1000</f>
        <v>1.5090410440703615E-3</v>
      </c>
      <c r="M13" s="53">
        <f>MAX('Table 1-6(a)'!E12:'Table 1-6(a)'!J12)/1000</f>
        <v>1.5090410440703615E-3</v>
      </c>
      <c r="N13" s="53">
        <f>MIN('Table 1-6(a)'!Q12:'Table 1-6(a)'!V12)/1000</f>
        <v>2.4057499527142044E-3</v>
      </c>
      <c r="O13" s="53">
        <f>MAX('Table 1-6(a)'!Q12:'Table 1-6(a)'!V12)/1000</f>
        <v>2.4057499527142044E-3</v>
      </c>
      <c r="P13" s="53">
        <f>MIN('Table 1-6(a)'!K12:'Table 1-6(a)'!P12)/1000</f>
        <v>5.5834518630603368E-2</v>
      </c>
      <c r="Q13" s="53">
        <f>MAX('Table 1-6(a)'!K12:'Table 1-6(a)'!P12)/1000</f>
        <v>6.2625203328920007E-2</v>
      </c>
      <c r="R13" s="53">
        <f>MIN('Table 1-6(a)'!W12:'Table 1-6(a)'!AB12)/1000</f>
        <v>8.9012748250425558E-2</v>
      </c>
      <c r="S13" s="53">
        <f>MAX('Table 1-6(a)'!W12:'Table 1-6(a)'!AB12)/1000</f>
        <v>9.983862303763949E-2</v>
      </c>
    </row>
    <row r="14" spans="1:19" ht="15" x14ac:dyDescent="0.25">
      <c r="A14" s="52"/>
      <c r="L14" s="53">
        <f>MIN('Table 1-6(a)'!E13:'Table 1-6(a)'!J13)/1000</f>
        <v>8.4506298467940236E-2</v>
      </c>
      <c r="M14" s="53">
        <f>MAX('Table 1-6(a)'!E13:'Table 1-6(a)'!J13)/1000</f>
        <v>9.3560544732362416E-2</v>
      </c>
      <c r="N14" s="53">
        <f>MIN('Table 1-6(a)'!Q13:'Table 1-6(a)'!V13)/1000</f>
        <v>0.13472199735199547</v>
      </c>
      <c r="O14" s="53">
        <f>MAX('Table 1-6(a)'!Q13:'Table 1-6(a)'!V13)/1000</f>
        <v>0.14915649706828069</v>
      </c>
      <c r="P14" s="53">
        <f>MIN('Table 1-6(a)'!K13:'Table 1-6(a)'!P13)/1000</f>
        <v>3.3198902969547951E-2</v>
      </c>
      <c r="Q14" s="53">
        <f>MAX('Table 1-6(a)'!K13:'Table 1-6(a)'!P13)/1000</f>
        <v>3.3953423491583132E-2</v>
      </c>
      <c r="R14" s="53">
        <f>MIN('Table 1-6(a)'!W13:'Table 1-6(a)'!AB13)/1000</f>
        <v>5.2926498959712506E-2</v>
      </c>
      <c r="S14" s="53">
        <f>MAX('Table 1-6(a)'!W13:'Table 1-6(a)'!AB13)/1000</f>
        <v>5.4129373936069598E-2</v>
      </c>
    </row>
    <row r="15" spans="1:19" ht="15" x14ac:dyDescent="0.25">
      <c r="A15" s="52"/>
      <c r="L15" s="53">
        <f>MIN('Table 1-6(a)'!E14:'Table 1-6(a)'!J14)/1000</f>
        <v>0.10065562050548804</v>
      </c>
      <c r="M15" s="53">
        <f>MAX('Table 1-6(a)'!E14:'Table 1-6(a)'!J14)/1000</f>
        <v>0.1033397703856344</v>
      </c>
      <c r="N15" s="53">
        <f>MIN('Table 1-6(a)'!Q14:'Table 1-6(a)'!V14)/1000</f>
        <v>0.16046763951385676</v>
      </c>
      <c r="O15" s="53">
        <f>MAX('Table 1-6(a)'!Q14:'Table 1-6(a)'!V14)/1000</f>
        <v>0.16474677656755959</v>
      </c>
      <c r="P15" s="53">
        <f>MIN('Table 1-6(a)'!K14:'Table 1-6(a)'!P14)/1000</f>
        <v>2.3882223558602131</v>
      </c>
      <c r="Q15" s="53">
        <f>MAX('Table 1-6(a)'!K14:'Table 1-6(a)'!P14)/1000</f>
        <v>2.4506288405736156</v>
      </c>
      <c r="R15" s="53">
        <f>MIN('Table 1-6(a)'!W14:'Table 1-6(a)'!AB14)/1000</f>
        <v>3.8073621935321085</v>
      </c>
      <c r="S15" s="53">
        <f>MAX('Table 1-6(a)'!W14:'Table 1-6(a)'!AB14)/1000</f>
        <v>3.9068521300306989</v>
      </c>
    </row>
    <row r="16" spans="1:19" ht="15" x14ac:dyDescent="0.25">
      <c r="A16" s="52"/>
      <c r="L16" s="53">
        <f>MIN('Table 1-6(a)'!E15:'Table 1-6(a)'!J15)/1000</f>
        <v>14.461432494403612</v>
      </c>
      <c r="M16" s="53">
        <f>MAX('Table 1-6(a)'!E15:'Table 1-6(a)'!J15)/1000</f>
        <v>18.076790618004512</v>
      </c>
      <c r="N16" s="53">
        <f>MIN('Table 1-6(a)'!Q15:'Table 1-6(a)'!V15)/1000</f>
        <v>23.054767579912816</v>
      </c>
      <c r="O16" s="53">
        <f>MAX('Table 1-6(a)'!Q15:'Table 1-6(a)'!V15)/1000</f>
        <v>28.818459474891014</v>
      </c>
      <c r="P16" s="53">
        <f>MIN('Table 1-6(a)'!K15:'Table 1-6(a)'!P15)/1000</f>
        <v>10.123002746082527</v>
      </c>
      <c r="Q16" s="53">
        <f>MAX('Table 1-6(a)'!K15:'Table 1-6(a)'!P15)/1000</f>
        <v>10.846074370802709</v>
      </c>
      <c r="R16" s="53">
        <f>MIN('Table 1-6(a)'!W15:'Table 1-6(a)'!AB15)/1000</f>
        <v>16.138337305938968</v>
      </c>
      <c r="S16" s="53">
        <f>MAX('Table 1-6(a)'!W15:'Table 1-6(a)'!AB15)/1000</f>
        <v>17.291075684934611</v>
      </c>
    </row>
    <row r="17" spans="1:19" ht="15" x14ac:dyDescent="0.25">
      <c r="A17" s="52"/>
      <c r="L17" s="53">
        <f>MIN('Table 1-6(a)'!E16:'Table 1-6(a)'!J16)/1000</f>
        <v>0.10669146171693734</v>
      </c>
      <c r="M17" s="53">
        <f>MAX('Table 1-6(a)'!E16:'Table 1-6(a)'!J16)/1000</f>
        <v>0.11847828789636503</v>
      </c>
      <c r="N17" s="53">
        <f>MIN('Table 1-6(a)'!Q16:'Table 1-6(a)'!V16)/1000</f>
        <v>0.1700901244463193</v>
      </c>
      <c r="O17" s="53">
        <f>MAX('Table 1-6(a)'!Q16:'Table 1-6(a)'!V16)/1000</f>
        <v>0.18888096955635233</v>
      </c>
      <c r="P17" s="53">
        <f>MIN('Table 1-6(a)'!K16:'Table 1-6(a)'!P16)/1000</f>
        <v>5.1676923820572311E-3</v>
      </c>
      <c r="Q17" s="53">
        <f>MAX('Table 1-6(a)'!K16:'Table 1-6(a)'!P16)/1000</f>
        <v>5.1676923820572311E-3</v>
      </c>
      <c r="R17" s="53">
        <f>MIN('Table 1-6(a)'!W16:'Table 1-6(a)'!AB16)/1000</f>
        <v>8.2384609435421485E-3</v>
      </c>
      <c r="S17" s="53">
        <f>MAX('Table 1-6(a)'!W16:'Table 1-6(a)'!AB16)/1000</f>
        <v>8.2384609435421485E-3</v>
      </c>
    </row>
    <row r="18" spans="1:19" ht="15" x14ac:dyDescent="0.25">
      <c r="L18" s="53">
        <f>MIN('Table 1-6(a)'!E17:'Table 1-6(a)'!J17)/1000</f>
        <v>0.49891942105692461</v>
      </c>
      <c r="M18" s="53">
        <f>MAX('Table 1-6(a)'!E17:'Table 1-6(a)'!J17)/1000</f>
        <v>2.0318312654637074</v>
      </c>
      <c r="N18" s="53">
        <f>MIN('Table 1-6(a)'!Q17:'Table 1-6(a)'!V17)/1000</f>
        <v>0.79538948150699207</v>
      </c>
      <c r="O18" s="53">
        <f>MAX('Table 1-6(a)'!Q17:'Table 1-6(a)'!V17)/1000</f>
        <v>3.2391948449777499</v>
      </c>
      <c r="P18" s="53">
        <f>MIN('Table 1-6(a)'!K17:'Table 1-6(a)'!P17)/1000</f>
        <v>4.3384297483210835E-2</v>
      </c>
      <c r="Q18" s="53">
        <f>MAX('Table 1-6(a)'!K17:'Table 1-6(a)'!P17)/1000</f>
        <v>0.13015289244963249</v>
      </c>
      <c r="R18" s="53">
        <f>MIN('Table 1-6(a)'!W17:'Table 1-6(a)'!AB17)/1000</f>
        <v>6.9164302739738448E-2</v>
      </c>
      <c r="S18" s="53">
        <f>MAX('Table 1-6(a)'!W17:'Table 1-6(a)'!AB17)/1000</f>
        <v>0.20749290821921532</v>
      </c>
    </row>
    <row r="19" spans="1:19" ht="15" x14ac:dyDescent="0.25">
      <c r="L19" s="53">
        <f>MIN('Table 1-6(a)'!E18:'Table 1-6(a)'!J18)/1000</f>
        <v>4.0492010984330111</v>
      </c>
      <c r="M19" s="53">
        <f>MAX('Table 1-6(a)'!E18:'Table 1-6(a)'!J18)/1000</f>
        <v>5.2061156979853003</v>
      </c>
      <c r="N19" s="53">
        <f>MIN('Table 1-6(a)'!Q18:'Table 1-6(a)'!V18)/1000</f>
        <v>6.455334922375588</v>
      </c>
      <c r="O19" s="53">
        <f>MAX('Table 1-6(a)'!Q18:'Table 1-6(a)'!V18)/1000</f>
        <v>8.2997163287686124</v>
      </c>
      <c r="P19" s="53">
        <f>MIN('Table 1-6(a)'!K18:'Table 1-6(a)'!P18)/1000</f>
        <v>3.543050961128885</v>
      </c>
      <c r="Q19" s="53">
        <f>MAX('Table 1-6(a)'!K18:'Table 1-6(a)'!P18)/1000</f>
        <v>4.9891942105692459</v>
      </c>
      <c r="R19" s="53">
        <f>MIN('Table 1-6(a)'!W18:'Table 1-6(a)'!AB18)/1000</f>
        <v>5.6484180570786391</v>
      </c>
      <c r="S19" s="53">
        <f>MAX('Table 1-6(a)'!W18:'Table 1-6(a)'!AB18)/1000</f>
        <v>7.9538948150699209</v>
      </c>
    </row>
  </sheetData>
  <mergeCells count="6">
    <mergeCell ref="C3:F3"/>
    <mergeCell ref="G3:J3"/>
    <mergeCell ref="C4:D4"/>
    <mergeCell ref="E4:F4"/>
    <mergeCell ref="G4:H4"/>
    <mergeCell ref="I4:J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8"/>
  <sheetViews>
    <sheetView topLeftCell="A2" workbookViewId="0">
      <selection activeCell="F23" sqref="F23"/>
    </sheetView>
  </sheetViews>
  <sheetFormatPr defaultColWidth="14.5703125" defaultRowHeight="12.75" x14ac:dyDescent="0.2"/>
  <cols>
    <col min="1" max="1" width="9.7109375" style="23" customWidth="1"/>
    <col min="2" max="2" width="9.5703125" style="23" customWidth="1"/>
    <col min="3" max="3" width="10.42578125" style="23" bestFit="1" customWidth="1"/>
    <col min="4" max="4" width="63" style="23" customWidth="1"/>
    <col min="5" max="5" width="11.42578125" style="23" customWidth="1"/>
    <col min="6" max="6" width="10.42578125" style="23" customWidth="1"/>
    <col min="7" max="8" width="11.5703125" style="23" customWidth="1"/>
    <col min="9" max="9" width="10.42578125" style="23" customWidth="1"/>
    <col min="10" max="10" width="11.42578125" style="23" customWidth="1"/>
    <col min="11" max="11" width="11.5703125" style="23" customWidth="1"/>
    <col min="12" max="12" width="10" style="23" customWidth="1"/>
    <col min="13" max="13" width="11.5703125" style="23" customWidth="1"/>
    <col min="14" max="14" width="11.42578125" style="23" customWidth="1"/>
    <col min="15" max="15" width="10.140625" style="23" customWidth="1"/>
    <col min="16" max="16" width="12.140625" style="23" customWidth="1"/>
    <col min="17" max="17" width="12" style="23" customWidth="1"/>
    <col min="18" max="18" width="10.42578125" style="23" customWidth="1"/>
    <col min="19" max="19" width="12.140625" style="23" customWidth="1"/>
    <col min="20" max="20" width="11.5703125" style="23" customWidth="1"/>
    <col min="21" max="21" width="10.5703125" style="23" customWidth="1"/>
    <col min="22" max="22" width="11.85546875" style="23" customWidth="1"/>
    <col min="23" max="23" width="11.42578125" style="23" customWidth="1"/>
    <col min="24" max="24" width="10.140625" style="23" customWidth="1"/>
    <col min="25" max="25" width="10.85546875" style="23" customWidth="1"/>
    <col min="26" max="26" width="11.5703125" style="23" customWidth="1"/>
    <col min="27" max="27" width="10.5703125" style="23" customWidth="1"/>
    <col min="28" max="28" width="12.140625" style="23" customWidth="1"/>
    <col min="29" max="16384" width="14.5703125" style="23"/>
  </cols>
  <sheetData>
    <row r="1" spans="1:28" ht="15" x14ac:dyDescent="0.25">
      <c r="A1" s="49" t="s">
        <v>467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1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15" x14ac:dyDescent="0.25">
      <c r="A3" s="41"/>
      <c r="B3" s="41"/>
      <c r="C3" s="41"/>
      <c r="D3" s="41"/>
      <c r="E3" s="87" t="s">
        <v>62</v>
      </c>
      <c r="F3" s="87"/>
      <c r="G3" s="87"/>
      <c r="H3" s="87"/>
      <c r="I3" s="87"/>
      <c r="J3" s="87"/>
      <c r="K3" s="87" t="s">
        <v>63</v>
      </c>
      <c r="L3" s="87"/>
      <c r="M3" s="87"/>
      <c r="N3" s="87"/>
      <c r="O3" s="87"/>
      <c r="P3" s="87"/>
      <c r="Q3" s="87" t="s">
        <v>146</v>
      </c>
      <c r="R3" s="87"/>
      <c r="S3" s="87"/>
      <c r="T3" s="87"/>
      <c r="U3" s="87"/>
      <c r="V3" s="87"/>
      <c r="W3" s="87" t="s">
        <v>147</v>
      </c>
      <c r="X3" s="87"/>
      <c r="Y3" s="87"/>
      <c r="Z3" s="87"/>
      <c r="AA3" s="87"/>
      <c r="AB3" s="87"/>
    </row>
    <row r="4" spans="1:28" ht="45" x14ac:dyDescent="0.2">
      <c r="A4" s="50" t="str">
        <f>'[1]Table A-1'!A3</f>
        <v>Agency</v>
      </c>
      <c r="B4" s="50" t="str">
        <f>'[1]Table A-1'!B3</f>
        <v>Subagency</v>
      </c>
      <c r="C4" s="50" t="str">
        <f>'[1]Table A-1'!C3</f>
        <v>RIN</v>
      </c>
      <c r="D4" s="50" t="str">
        <f>'[1]Table A-1'!D3</f>
        <v>Title</v>
      </c>
      <c r="E4" s="42" t="s">
        <v>64</v>
      </c>
      <c r="F4" s="42" t="s">
        <v>65</v>
      </c>
      <c r="G4" s="42" t="s">
        <v>66</v>
      </c>
      <c r="H4" s="42" t="s">
        <v>67</v>
      </c>
      <c r="I4" s="42" t="s">
        <v>68</v>
      </c>
      <c r="J4" s="42" t="s">
        <v>69</v>
      </c>
      <c r="K4" s="42" t="s">
        <v>64</v>
      </c>
      <c r="L4" s="42" t="s">
        <v>65</v>
      </c>
      <c r="M4" s="42" t="s">
        <v>66</v>
      </c>
      <c r="N4" s="42" t="s">
        <v>67</v>
      </c>
      <c r="O4" s="42" t="s">
        <v>68</v>
      </c>
      <c r="P4" s="42" t="s">
        <v>69</v>
      </c>
      <c r="Q4" s="42" t="s">
        <v>64</v>
      </c>
      <c r="R4" s="42" t="s">
        <v>65</v>
      </c>
      <c r="S4" s="42" t="s">
        <v>66</v>
      </c>
      <c r="T4" s="42" t="s">
        <v>67</v>
      </c>
      <c r="U4" s="42" t="s">
        <v>68</v>
      </c>
      <c r="V4" s="42" t="s">
        <v>69</v>
      </c>
      <c r="W4" s="42" t="s">
        <v>64</v>
      </c>
      <c r="X4" s="42" t="s">
        <v>65</v>
      </c>
      <c r="Y4" s="42" t="s">
        <v>66</v>
      </c>
      <c r="Z4" s="42" t="s">
        <v>67</v>
      </c>
      <c r="AA4" s="42" t="s">
        <v>68</v>
      </c>
      <c r="AB4" s="42" t="s">
        <v>69</v>
      </c>
    </row>
    <row r="5" spans="1:28" ht="15" x14ac:dyDescent="0.25">
      <c r="A5" s="39" t="str">
        <f>'Table A-1'!B9</f>
        <v>0900-HHS</v>
      </c>
      <c r="B5" s="39" t="str">
        <f>'Table A-1'!C9</f>
        <v>0910-FDA</v>
      </c>
      <c r="C5" s="39" t="str">
        <f>'Table A-1'!A9</f>
        <v>0910-AI21</v>
      </c>
      <c r="D5" s="39" t="str">
        <f>'Table A-1'!D9</f>
        <v>Medical Devices; Ear, Nose and Throat Devices; Establishing Over-the-Counter Hearing Aids and Aligning Other Regulations</v>
      </c>
      <c r="E5" s="51">
        <f>'Table A-1'!AQ9</f>
        <v>4.2070765661252896</v>
      </c>
      <c r="F5" s="51">
        <f>'Table A-1'!AP9</f>
        <v>44.17430394431554</v>
      </c>
      <c r="G5" s="51">
        <f>'Table A-1'!AR9</f>
        <v>103.0733758700696</v>
      </c>
      <c r="H5" s="51">
        <f>'Table A-1'!AU9</f>
        <v>4.2070765661252896</v>
      </c>
      <c r="I5" s="51">
        <f>'Table A-1'!AT9</f>
        <v>44.17430394431554</v>
      </c>
      <c r="J5" s="51">
        <f>'Table A-1'!AV9</f>
        <v>103.0733758700696</v>
      </c>
      <c r="K5" s="51">
        <f>'Table A-1'!AY9</f>
        <v>0.70117942768754826</v>
      </c>
      <c r="L5" s="51">
        <f>'Table A-1'!AX9</f>
        <v>0.70117942768754826</v>
      </c>
      <c r="M5" s="51">
        <f>'Table A-1'!AZ9</f>
        <v>1.4023588553750965</v>
      </c>
      <c r="N5" s="51">
        <f>'Table A-1'!BC9</f>
        <v>0.70117942768754826</v>
      </c>
      <c r="O5" s="51">
        <f>'Table A-1'!BB9</f>
        <v>0.70117942768754826</v>
      </c>
      <c r="P5" s="51">
        <f>'Table A-1'!BD9</f>
        <v>1.4023588553750965</v>
      </c>
      <c r="Q5" s="51">
        <f>IF(E5="","",E5*(Inflation!$B$23/Inflation!$B$2))</f>
        <v>6.7070238346340423</v>
      </c>
      <c r="R5" s="51">
        <f>IF(F5="","",F5*(Inflation!$B$23/Inflation!$B$2))</f>
        <v>70.423750263657439</v>
      </c>
      <c r="S5" s="51">
        <f>IF(G5="","",G5*(Inflation!$B$23/Inflation!$B$2))</f>
        <v>164.32208394853404</v>
      </c>
      <c r="T5" s="51">
        <f>IF(H5="","",H5*(Inflation!$B$23/Inflation!$B$2))</f>
        <v>6.7070238346340423</v>
      </c>
      <c r="U5" s="51">
        <f>IF(I5="","",I5*(Inflation!$B$23/Inflation!$B$2))</f>
        <v>70.423750263657439</v>
      </c>
      <c r="V5" s="51">
        <f>IF(J5="","",J5*(Inflation!$B$23/Inflation!$B$2))</f>
        <v>164.32208394853404</v>
      </c>
      <c r="W5" s="51">
        <f>IF(K5="","",K5*(Inflation!$B$23/Inflation!$B$2))</f>
        <v>1.1178373057723403</v>
      </c>
      <c r="X5" s="51">
        <f>IF(L5="","",L5*(Inflation!$B$23/Inflation!$B$2))</f>
        <v>1.1178373057723403</v>
      </c>
      <c r="Y5" s="51">
        <f>IF(M5="","",M5*(Inflation!$B$23/Inflation!$B$2))</f>
        <v>2.2356746115446806</v>
      </c>
      <c r="Z5" s="51">
        <f>IF(N5="","",N5*(Inflation!$B$23/Inflation!$B$2))</f>
        <v>1.1178373057723403</v>
      </c>
      <c r="AA5" s="51">
        <f>IF(O5="","",O5*(Inflation!$B$23/Inflation!$B$2))</f>
        <v>1.1178373057723403</v>
      </c>
      <c r="AB5" s="51">
        <f>IF(P5="","",P5*(Inflation!$B$23/Inflation!$B$2))</f>
        <v>2.2356746115446806</v>
      </c>
    </row>
    <row r="6" spans="1:28" ht="15" x14ac:dyDescent="0.25">
      <c r="A6" s="39" t="str">
        <f>'Table A-1'!B30</f>
        <v>0900-HHS</v>
      </c>
      <c r="B6" s="39" t="str">
        <f>'Table A-1'!C30</f>
        <v>0970-ACF</v>
      </c>
      <c r="C6" s="39" t="str">
        <f>'Table A-1'!A30</f>
        <v>0970-AC90</v>
      </c>
      <c r="D6" s="39" t="str">
        <f>'Table A-1'!D30</f>
        <v>Head Start COVID-19 Vaccine Mandate</v>
      </c>
      <c r="E6" s="51">
        <f>'Table A-1'!AQ30</f>
        <v>140.43922757153905</v>
      </c>
      <c r="F6" s="51">
        <f>'Table A-1'!AP30</f>
        <v>173.87146268368133</v>
      </c>
      <c r="G6" s="51">
        <f>'Table A-1'!AR30</f>
        <v>207.29668600154676</v>
      </c>
      <c r="H6" s="51">
        <f>'Table A-1'!AU30</f>
        <v>137.42415603248259</v>
      </c>
      <c r="I6" s="51">
        <f>'Table A-1'!AT30</f>
        <v>169.81864559164731</v>
      </c>
      <c r="J6" s="51">
        <f>'Table A-1'!AV30</f>
        <v>202.21313515081204</v>
      </c>
      <c r="K6" s="51">
        <f>'Table A-1'!AY30</f>
        <v>10.945410866202629</v>
      </c>
      <c r="L6" s="51">
        <f>'Table A-1'!AX30</f>
        <v>34.680334493426137</v>
      </c>
      <c r="M6" s="51">
        <f>'Table A-1'!AZ30</f>
        <v>58.408246326372769</v>
      </c>
      <c r="N6" s="51">
        <f>'Table A-1'!BC30</f>
        <v>10.945410866202629</v>
      </c>
      <c r="O6" s="51">
        <f>'Table A-1'!BB30</f>
        <v>34.680334493426137</v>
      </c>
      <c r="P6" s="51">
        <f>'Table A-1'!BD30</f>
        <v>58.408246326372769</v>
      </c>
      <c r="Q6" s="51">
        <f>IF(E6="","",E6*(Inflation!$B$23/Inflation!$B$2))</f>
        <v>223.89163397314206</v>
      </c>
      <c r="R6" s="51">
        <f>IF(F6="","",F6*(Inflation!$B$23/Inflation!$B$2))</f>
        <v>277.19011671236723</v>
      </c>
      <c r="S6" s="51">
        <f>IF(G6="","",G6*(Inflation!$B$23/Inflation!$B$2))</f>
        <v>330.47742107853469</v>
      </c>
      <c r="T6" s="51">
        <f>IF(H6="","",H6*(Inflation!$B$23/Inflation!$B$2))</f>
        <v>219.08493355832098</v>
      </c>
      <c r="U6" s="51">
        <f>IF(I6="","",I6*(Inflation!$B$23/Inflation!$B$2))</f>
        <v>270.72901708500308</v>
      </c>
      <c r="V6" s="51">
        <f>IF(J6="","",J6*(Inflation!$B$23/Inflation!$B$2))</f>
        <v>322.37310061168523</v>
      </c>
      <c r="W6" s="51">
        <f>IF(K6="","",K6*(Inflation!$B$23/Inflation!$B$2))</f>
        <v>17.449440343106232</v>
      </c>
      <c r="X6" s="51">
        <f>IF(L6="","",L6*(Inflation!$B$23/Inflation!$B$2))</f>
        <v>55.288233143499951</v>
      </c>
      <c r="Y6" s="51">
        <f>IF(M6="","",M6*(Inflation!$B$23/Inflation!$B$2))</f>
        <v>93.115847570835939</v>
      </c>
      <c r="Z6" s="51">
        <f>IF(N6="","",N6*(Inflation!$B$23/Inflation!$B$2))</f>
        <v>17.449440343106232</v>
      </c>
      <c r="AA6" s="51">
        <f>IF(O6="","",O6*(Inflation!$B$23/Inflation!$B$2))</f>
        <v>55.288233143499951</v>
      </c>
      <c r="AB6" s="51">
        <f>IF(P6="","",P6*(Inflation!$B$23/Inflation!$B$2))</f>
        <v>93.115847570835939</v>
      </c>
    </row>
    <row r="7" spans="1:28" ht="15" x14ac:dyDescent="0.25">
      <c r="A7" s="39" t="str">
        <f>'Table A-1'!B43</f>
        <v>1600-DHS</v>
      </c>
      <c r="B7" s="39" t="str">
        <f>'Table A-1'!C43</f>
        <v>1615-USCIS</v>
      </c>
      <c r="C7" s="39" t="str">
        <f>'Table A-1'!A43</f>
        <v>1615-AC64</v>
      </c>
      <c r="D7" s="39" t="str">
        <f>'Table A-1'!D43</f>
        <v>Deferred Action for Childhood Arrivals</v>
      </c>
      <c r="E7" s="51">
        <f>'Table A-1'!AQ43</f>
        <v>0</v>
      </c>
      <c r="F7" s="51" t="str">
        <f>'Table A-1'!AP43</f>
        <v/>
      </c>
      <c r="G7" s="51">
        <f>'Table A-1'!AR43</f>
        <v>14515.886629930392</v>
      </c>
      <c r="H7" s="51">
        <f>'Table A-1'!AU43</f>
        <v>0</v>
      </c>
      <c r="I7" s="51" t="str">
        <f>'Table A-1'!AT43</f>
        <v/>
      </c>
      <c r="J7" s="51">
        <f>'Table A-1'!AV43</f>
        <v>15328.904176334105</v>
      </c>
      <c r="K7" s="51" t="str">
        <f>'Table A-1'!AY43</f>
        <v/>
      </c>
      <c r="L7" s="51">
        <f>'Table A-1'!AX43</f>
        <v>337.12706883217322</v>
      </c>
      <c r="M7" s="51" t="str">
        <f>'Table A-1'!AZ43</f>
        <v/>
      </c>
      <c r="N7" s="51" t="str">
        <f>'Table A-1'!BC43</f>
        <v/>
      </c>
      <c r="O7" s="51">
        <f>'Table A-1'!BB43</f>
        <v>347.01369876256763</v>
      </c>
      <c r="P7" s="51" t="str">
        <f>'Table A-1'!BD43</f>
        <v/>
      </c>
      <c r="Q7" s="51">
        <f>IF(E7="","",E7*(Inflation!$B$23/Inflation!$B$2))</f>
        <v>0</v>
      </c>
      <c r="R7" s="51" t="str">
        <f>IF(F7="","",F7*(Inflation!$B$23/Inflation!$B$2))</f>
        <v/>
      </c>
      <c r="S7" s="51">
        <f>IF(G7="","",G7*(Inflation!$B$23/Inflation!$B$2))</f>
        <v>23141.579687829566</v>
      </c>
      <c r="T7" s="51">
        <f>IF(H7="","",H7*(Inflation!$B$23/Inflation!$B$2))</f>
        <v>0</v>
      </c>
      <c r="U7" s="51" t="str">
        <f>IF(I7="","",I7*(Inflation!$B$23/Inflation!$B$2))</f>
        <v/>
      </c>
      <c r="V7" s="51">
        <f>IF(J7="","",J7*(Inflation!$B$23/Inflation!$B$2))</f>
        <v>24437.712043872594</v>
      </c>
      <c r="W7" s="51" t="str">
        <f>IF(K7="","",K7*(Inflation!$B$23/Inflation!$B$2))</f>
        <v/>
      </c>
      <c r="X7" s="51">
        <f>IF(L7="","",L7*(Inflation!$B$23/Inflation!$B$2))</f>
        <v>537.45617661534129</v>
      </c>
      <c r="Y7" s="51" t="str">
        <f>IF(M7="","",M7*(Inflation!$B$23/Inflation!$B$2))</f>
        <v/>
      </c>
      <c r="Z7" s="51" t="str">
        <f>IF(N7="","",N7*(Inflation!$B$23/Inflation!$B$2))</f>
        <v/>
      </c>
      <c r="AA7" s="51">
        <f>IF(O7="","",O7*(Inflation!$B$23/Inflation!$B$2))</f>
        <v>553.21768262673118</v>
      </c>
      <c r="AB7" s="51" t="str">
        <f>IF(P7="","",P7*(Inflation!$B$23/Inflation!$B$2))</f>
        <v/>
      </c>
    </row>
    <row r="8" spans="1:28" ht="15" x14ac:dyDescent="0.25">
      <c r="A8" s="39" t="str">
        <f>'Table A-1'!B51</f>
        <v>1900-DOE</v>
      </c>
      <c r="B8" s="39" t="str">
        <f>'Table A-1'!C51</f>
        <v>1904-EE</v>
      </c>
      <c r="C8" s="39" t="str">
        <f>'Table A-1'!A51</f>
        <v>1904-AC11</v>
      </c>
      <c r="D8" s="39" t="str">
        <f>'Table A-1'!D51</f>
        <v>Energy Conservation Standards for Manufactured Housing</v>
      </c>
      <c r="E8" s="51">
        <f>'Table A-1'!AQ51</f>
        <v>434.7312451662799</v>
      </c>
      <c r="F8" s="51">
        <f>'Table A-1'!AP51</f>
        <v>478.2043696829079</v>
      </c>
      <c r="G8" s="51">
        <f>'Table A-1'!AR51</f>
        <v>520.27513534416084</v>
      </c>
      <c r="H8" s="51">
        <f>'Table A-1'!AU51</f>
        <v>628.25676720804324</v>
      </c>
      <c r="I8" s="51">
        <f>'Table A-1'!AT51</f>
        <v>704.68532482598596</v>
      </c>
      <c r="J8" s="51">
        <f>'Table A-1'!AV51</f>
        <v>778.30916473317859</v>
      </c>
      <c r="K8" s="51">
        <f>'Table A-1'!AY51</f>
        <v>149.35121809744777</v>
      </c>
      <c r="L8" s="51">
        <f>'Table A-1'!AX51</f>
        <v>154.96065351894816</v>
      </c>
      <c r="M8" s="51">
        <f>'Table A-1'!AZ51</f>
        <v>161.97244779582365</v>
      </c>
      <c r="N8" s="51">
        <f>'Table A-1'!BC51</f>
        <v>178.80075406032481</v>
      </c>
      <c r="O8" s="51">
        <f>'Table A-1'!BB51</f>
        <v>194.22670146945086</v>
      </c>
      <c r="P8" s="51">
        <f>'Table A-1'!BD51</f>
        <v>206.14675174013919</v>
      </c>
      <c r="Q8" s="51">
        <f>IF(E8="","",E8*(Inflation!$B$23/Inflation!$B$2))</f>
        <v>693.05912957885096</v>
      </c>
      <c r="R8" s="51">
        <f>IF(F8="","",F8*(Inflation!$B$23/Inflation!$B$2))</f>
        <v>762.36504253673604</v>
      </c>
      <c r="S8" s="51">
        <f>IF(G8="","",G8*(Inflation!$B$23/Inflation!$B$2))</f>
        <v>829.43528088307653</v>
      </c>
      <c r="T8" s="51">
        <f>IF(H8="","",H8*(Inflation!$B$23/Inflation!$B$2))</f>
        <v>1001.5822259720169</v>
      </c>
      <c r="U8" s="51">
        <f>IF(I8="","",I8*(Inflation!$B$23/Inflation!$B$2))</f>
        <v>1123.426492301202</v>
      </c>
      <c r="V8" s="51">
        <f>IF(J8="","",J8*(Inflation!$B$23/Inflation!$B$2))</f>
        <v>1240.7994094072978</v>
      </c>
      <c r="W8" s="51">
        <f>IF(K8="","",K8*(Inflation!$B$23/Inflation!$B$2))</f>
        <v>238.09934612950846</v>
      </c>
      <c r="X8" s="51">
        <f>IF(L8="","",L8*(Inflation!$B$23/Inflation!$B$2))</f>
        <v>247.04204457568721</v>
      </c>
      <c r="Y8" s="51">
        <f>IF(M8="","",M8*(Inflation!$B$23/Inflation!$B$2))</f>
        <v>258.22041763341065</v>
      </c>
      <c r="Z8" s="51">
        <f>IF(N8="","",N8*(Inflation!$B$23/Inflation!$B$2))</f>
        <v>285.04851297194676</v>
      </c>
      <c r="AA8" s="51">
        <f>IF(O8="","",O8*(Inflation!$B$23/Inflation!$B$2))</f>
        <v>309.64093369893823</v>
      </c>
      <c r="AB8" s="51">
        <f>IF(P8="","",P8*(Inflation!$B$23/Inflation!$B$2))</f>
        <v>328.64416789706809</v>
      </c>
    </row>
    <row r="9" spans="1:28" ht="15" x14ac:dyDescent="0.25">
      <c r="A9" s="39" t="str">
        <f>'Table A-1'!B52</f>
        <v>1900-DOE</v>
      </c>
      <c r="B9" s="39" t="str">
        <f>'Table A-1'!C52</f>
        <v>1904-EE</v>
      </c>
      <c r="C9" s="39" t="str">
        <f>'Table A-1'!A52</f>
        <v>1904-AE44</v>
      </c>
      <c r="D9" s="39" t="str">
        <f>'Table A-1'!D52</f>
        <v>Energy Efficiency Standards for New Federal Commercial and Multi-Family High-Rise Residential Buildings Baseline Standards Update</v>
      </c>
      <c r="E9" s="51" t="str">
        <f>'Table A-1'!AQ52</f>
        <v/>
      </c>
      <c r="F9" s="51">
        <f>'Table A-1'!AP52</f>
        <v>62.895794663573078</v>
      </c>
      <c r="G9" s="51" t="str">
        <f>'Table A-1'!AR52</f>
        <v/>
      </c>
      <c r="H9" s="51" t="str">
        <f>'Table A-1'!AU52</f>
        <v/>
      </c>
      <c r="I9" s="51">
        <f>'Table A-1'!AT52</f>
        <v>101.53078112915699</v>
      </c>
      <c r="J9" s="51" t="str">
        <f>'Table A-1'!AV52</f>
        <v/>
      </c>
      <c r="K9" s="51" t="str">
        <f>'Table A-1'!AY52</f>
        <v/>
      </c>
      <c r="L9" s="51">
        <f>'Table A-1'!AX52</f>
        <v>-22.92856728538283</v>
      </c>
      <c r="M9" s="51" t="str">
        <f>'Table A-1'!AZ52</f>
        <v/>
      </c>
      <c r="N9" s="51" t="str">
        <f>'Table A-1'!BC52</f>
        <v/>
      </c>
      <c r="O9" s="51">
        <f>'Table A-1'!BB52</f>
        <v>-22.92856728538283</v>
      </c>
      <c r="P9" s="51" t="str">
        <f>'Table A-1'!BD52</f>
        <v/>
      </c>
      <c r="Q9" s="51" t="str">
        <f>IF(E9="","",E9*(Inflation!$B$23/Inflation!$B$2))</f>
        <v/>
      </c>
      <c r="R9" s="51">
        <f>IF(F9="","",F9*(Inflation!$B$23/Inflation!$B$2))</f>
        <v>100.27000632777893</v>
      </c>
      <c r="S9" s="51" t="str">
        <f>IF(G9="","",G9*(Inflation!$B$23/Inflation!$B$2))</f>
        <v/>
      </c>
      <c r="T9" s="51" t="str">
        <f>IF(H9="","",H9*(Inflation!$B$23/Inflation!$B$2))</f>
        <v/>
      </c>
      <c r="U9" s="51">
        <f>IF(I9="","",I9*(Inflation!$B$23/Inflation!$B$2))</f>
        <v>161.86284187583487</v>
      </c>
      <c r="V9" s="51" t="str">
        <f>IF(J9="","",J9*(Inflation!$B$23/Inflation!$B$2))</f>
        <v/>
      </c>
      <c r="W9" s="51" t="str">
        <f>IF(K9="","",K9*(Inflation!$B$23/Inflation!$B$2))</f>
        <v/>
      </c>
      <c r="X9" s="51">
        <f>IF(L9="","",L9*(Inflation!$B$23/Inflation!$B$2))</f>
        <v>-36.553279898755534</v>
      </c>
      <c r="Y9" s="51" t="str">
        <f>IF(M9="","",M9*(Inflation!$B$23/Inflation!$B$2))</f>
        <v/>
      </c>
      <c r="Z9" s="51" t="str">
        <f>IF(N9="","",N9*(Inflation!$B$23/Inflation!$B$2))</f>
        <v/>
      </c>
      <c r="AA9" s="51">
        <f>IF(O9="","",O9*(Inflation!$B$23/Inflation!$B$2))</f>
        <v>-36.553279898755534</v>
      </c>
      <c r="AB9" s="51" t="str">
        <f>IF(P9="","",P9*(Inflation!$B$23/Inflation!$B$2))</f>
        <v/>
      </c>
    </row>
    <row r="10" spans="1:28" ht="15" x14ac:dyDescent="0.25">
      <c r="A10" s="39" t="str">
        <f>'Table A-1'!B53</f>
        <v>1900-DOE</v>
      </c>
      <c r="B10" s="39" t="str">
        <f>'Table A-1'!C53</f>
        <v>1904-EE</v>
      </c>
      <c r="C10" s="39" t="str">
        <f>'Table A-1'!A53</f>
        <v>1904-AF09</v>
      </c>
      <c r="D10" s="39" t="str">
        <f>'Table A-1'!D53</f>
        <v>Backstop Requirement for General Service Lamps</v>
      </c>
      <c r="E10" s="51">
        <f>'Table A-1'!AQ53</f>
        <v>2965.2877996906418</v>
      </c>
      <c r="F10" s="51">
        <f>'Table A-1'!AP53</f>
        <v>3096.408352668213</v>
      </c>
      <c r="G10" s="51">
        <f>'Table A-1'!AR53</f>
        <v>3224.0230085073467</v>
      </c>
      <c r="H10" s="51">
        <f>'Table A-1'!AU53</f>
        <v>3101.3166086620258</v>
      </c>
      <c r="I10" s="51">
        <f>'Table A-1'!AT53</f>
        <v>3258.3808004640368</v>
      </c>
      <c r="J10" s="51">
        <f>'Table A-1'!AV53</f>
        <v>3409.8355568445472</v>
      </c>
      <c r="K10" s="51">
        <f>'Table A-1'!AY53</f>
        <v>121.30404098994585</v>
      </c>
      <c r="L10" s="51">
        <f>'Table A-1'!AX53</f>
        <v>124.80993812838359</v>
      </c>
      <c r="M10" s="51">
        <f>'Table A-1'!AZ53</f>
        <v>126.21229698375869</v>
      </c>
      <c r="N10" s="51">
        <f>'Table A-1'!BC53</f>
        <v>101.6710170146945</v>
      </c>
      <c r="O10" s="51">
        <f>'Table A-1'!BB53</f>
        <v>104.4757347254447</v>
      </c>
      <c r="P10" s="51">
        <f>'Table A-1'!BD53</f>
        <v>105.87809358081979</v>
      </c>
      <c r="Q10" s="51">
        <f>IF(E10="","",E10*(Inflation!$B$23/Inflation!$B$2))</f>
        <v>4727.3339661112277</v>
      </c>
      <c r="R10" s="51">
        <f>IF(F10="","",F10*(Inflation!$B$23/Inflation!$B$2))</f>
        <v>4936.3695422906549</v>
      </c>
      <c r="S10" s="51">
        <f>IF(G10="","",G10*(Inflation!$B$23/Inflation!$B$2))</f>
        <v>5139.8159319412207</v>
      </c>
      <c r="T10" s="51">
        <f>IF(H10="","",H10*(Inflation!$B$23/Inflation!$B$2))</f>
        <v>4944.1944034310609</v>
      </c>
      <c r="U10" s="51">
        <f>IF(I10="","",I10*(Inflation!$B$23/Inflation!$B$2))</f>
        <v>5194.5899599240656</v>
      </c>
      <c r="V10" s="51">
        <f>IF(J10="","",J10*(Inflation!$B$23/Inflation!$B$2))</f>
        <v>5436.0428179708906</v>
      </c>
      <c r="W10" s="51">
        <f>IF(K10="","",K10*(Inflation!$B$23/Inflation!$B$2))</f>
        <v>193.38585389861487</v>
      </c>
      <c r="X10" s="51">
        <f>IF(L10="","",L10*(Inflation!$B$23/Inflation!$B$2))</f>
        <v>198.97504042747659</v>
      </c>
      <c r="Y10" s="51">
        <f>IF(M10="","",M10*(Inflation!$B$23/Inflation!$B$2))</f>
        <v>201.21071503902127</v>
      </c>
      <c r="Z10" s="51">
        <f>IF(N10="","",N10*(Inflation!$B$23/Inflation!$B$2))</f>
        <v>162.08640933698933</v>
      </c>
      <c r="AA10" s="51">
        <f>IF(O10="","",O10*(Inflation!$B$23/Inflation!$B$2))</f>
        <v>166.55775856007872</v>
      </c>
      <c r="AB10" s="51">
        <f>IF(P10="","",P10*(Inflation!$B$23/Inflation!$B$2))</f>
        <v>168.79343317162341</v>
      </c>
    </row>
    <row r="11" spans="1:28" ht="15" x14ac:dyDescent="0.25">
      <c r="A11" s="39" t="str">
        <f>'Table A-1'!B54</f>
        <v>1900-DOE</v>
      </c>
      <c r="B11" s="39" t="str">
        <f>'Table A-1'!C54</f>
        <v>1904-EE</v>
      </c>
      <c r="C11" s="39" t="str">
        <f>'Table A-1'!A54</f>
        <v>1904-AF22</v>
      </c>
      <c r="D11" s="39" t="str">
        <f>'Table A-1'!D54</f>
        <v>Definitions for General Service Lamps</v>
      </c>
      <c r="E11" s="51">
        <f>'Table A-1'!AQ54</f>
        <v>2254.9930394431553</v>
      </c>
      <c r="F11" s="51">
        <f>'Table A-1'!AP54</f>
        <v>2353.1581593194119</v>
      </c>
      <c r="G11" s="51">
        <f>'Table A-1'!AR54</f>
        <v>2448.5185614849183</v>
      </c>
      <c r="H11" s="51">
        <f>'Table A-1'!AU54</f>
        <v>2407.8501546790408</v>
      </c>
      <c r="I11" s="51">
        <f>'Table A-1'!AT54</f>
        <v>2529.1541956689866</v>
      </c>
      <c r="J11" s="51">
        <f>'Table A-1'!AV54</f>
        <v>2646.2511600928074</v>
      </c>
      <c r="K11" s="51">
        <f>'Table A-1'!AY54</f>
        <v>140.23588553750966</v>
      </c>
      <c r="L11" s="51">
        <f>'Table A-1'!AX54</f>
        <v>144.44296210363495</v>
      </c>
      <c r="M11" s="51">
        <f>'Table A-1'!AZ54</f>
        <v>147.24767981438512</v>
      </c>
      <c r="N11" s="51">
        <f>'Table A-1'!BC54</f>
        <v>123.40757927300849</v>
      </c>
      <c r="O11" s="51">
        <f>'Table A-1'!BB54</f>
        <v>127.61465583913379</v>
      </c>
      <c r="P11" s="51">
        <f>'Table A-1'!BD54</f>
        <v>130.41937354988397</v>
      </c>
      <c r="Q11" s="51">
        <f>IF(E11="","",E11*(Inflation!$B$23/Inflation!$B$2))</f>
        <v>3594.9647753638465</v>
      </c>
      <c r="R11" s="51">
        <f>IF(F11="","",F11*(Inflation!$B$23/Inflation!$B$2))</f>
        <v>3751.4619981719738</v>
      </c>
      <c r="S11" s="51">
        <f>IF(G11="","",G11*(Inflation!$B$23/Inflation!$B$2))</f>
        <v>3903.4878717570123</v>
      </c>
      <c r="T11" s="51">
        <f>IF(H11="","",H11*(Inflation!$B$23/Inflation!$B$2))</f>
        <v>3838.6533080222166</v>
      </c>
      <c r="U11" s="51">
        <f>IF(I11="","",I11*(Inflation!$B$23/Inflation!$B$2))</f>
        <v>4032.0391619208317</v>
      </c>
      <c r="V11" s="51">
        <f>IF(J11="","",J11*(Inflation!$B$23/Inflation!$B$2))</f>
        <v>4218.7179919848131</v>
      </c>
      <c r="W11" s="51">
        <f>IF(K11="","",K11*(Inflation!$B$23/Inflation!$B$2))</f>
        <v>223.56746115446808</v>
      </c>
      <c r="X11" s="51">
        <f>IF(L11="","",L11*(Inflation!$B$23/Inflation!$B$2))</f>
        <v>230.27448498910212</v>
      </c>
      <c r="Y11" s="51">
        <f>IF(M11="","",M11*(Inflation!$B$23/Inflation!$B$2))</f>
        <v>234.74583421219145</v>
      </c>
      <c r="Z11" s="51">
        <f>IF(N11="","",N11*(Inflation!$B$23/Inflation!$B$2))</f>
        <v>196.7393658159319</v>
      </c>
      <c r="AA11" s="51">
        <f>IF(O11="","",O11*(Inflation!$B$23/Inflation!$B$2))</f>
        <v>203.44638965056595</v>
      </c>
      <c r="AB11" s="51">
        <f>IF(P11="","",P11*(Inflation!$B$23/Inflation!$B$2))</f>
        <v>207.91773887365528</v>
      </c>
    </row>
    <row r="12" spans="1:28" ht="15" x14ac:dyDescent="0.25">
      <c r="A12" s="39" t="str">
        <f>'Table A-1'!B55</f>
        <v>2000-EPA</v>
      </c>
      <c r="B12" s="39" t="str">
        <f>'Table A-1'!C55</f>
        <v>2008-RODENVER</v>
      </c>
      <c r="C12" s="39" t="str">
        <f>'Table A-1'!A55</f>
        <v>2008-AA03</v>
      </c>
      <c r="D12" s="39" t="str">
        <f>'Table A-1'!D55</f>
        <v>Federal Implementation Plan for Oil and Natural Gas Sources; Uintah and Ouray Indian Reservation in Utah</v>
      </c>
      <c r="E12" s="51" t="str">
        <f>'Table A-1'!AQ55</f>
        <v/>
      </c>
      <c r="F12" s="51">
        <f>'Table A-1'!AP55</f>
        <v>1.5090410440703614</v>
      </c>
      <c r="G12" s="51" t="str">
        <f>'Table A-1'!AR55</f>
        <v/>
      </c>
      <c r="H12" s="51" t="str">
        <f>'Table A-1'!AU55</f>
        <v/>
      </c>
      <c r="I12" s="51">
        <f>'Table A-1'!AT55</f>
        <v>1.5090410440703614</v>
      </c>
      <c r="J12" s="51" t="str">
        <f>'Table A-1'!AV55</f>
        <v/>
      </c>
      <c r="K12" s="51" t="str">
        <f>'Table A-1'!AY55</f>
        <v/>
      </c>
      <c r="L12" s="51">
        <f>'Table A-1'!AX55</f>
        <v>62.625203328920001</v>
      </c>
      <c r="M12" s="51" t="str">
        <f>'Table A-1'!AZ55</f>
        <v/>
      </c>
      <c r="N12" s="51" t="str">
        <f>'Table A-1'!BC55</f>
        <v/>
      </c>
      <c r="O12" s="51">
        <f>'Table A-1'!BB55</f>
        <v>55.83451863060337</v>
      </c>
      <c r="P12" s="51" t="str">
        <f>'Table A-1'!BD55</f>
        <v/>
      </c>
      <c r="Q12" s="51" t="str">
        <f>IF(E12="","",E12*(Inflation!$B$23/Inflation!$B$2))</f>
        <v/>
      </c>
      <c r="R12" s="51">
        <f>IF(F12="","",F12*(Inflation!$B$23/Inflation!$B$2))</f>
        <v>2.4057499527142046</v>
      </c>
      <c r="S12" s="51" t="str">
        <f>IF(G12="","",G12*(Inflation!$B$23/Inflation!$B$2))</f>
        <v/>
      </c>
      <c r="T12" s="51" t="str">
        <f>IF(H12="","",H12*(Inflation!$B$23/Inflation!$B$2))</f>
        <v/>
      </c>
      <c r="U12" s="51">
        <f>IF(I12="","",I12*(Inflation!$B$23/Inflation!$B$2))</f>
        <v>2.4057499527142046</v>
      </c>
      <c r="V12" s="51" t="str">
        <f>IF(J12="","",J12*(Inflation!$B$23/Inflation!$B$2))</f>
        <v/>
      </c>
      <c r="W12" s="51" t="str">
        <f>IF(K12="","",K12*(Inflation!$B$23/Inflation!$B$2))</f>
        <v/>
      </c>
      <c r="X12" s="51">
        <f>IF(L12="","",L12*(Inflation!$B$23/Inflation!$B$2))</f>
        <v>99.838623037639493</v>
      </c>
      <c r="Y12" s="51" t="str">
        <f>IF(M12="","",M12*(Inflation!$B$23/Inflation!$B$2))</f>
        <v/>
      </c>
      <c r="Z12" s="51" t="str">
        <f>IF(N12="","",N12*(Inflation!$B$23/Inflation!$B$2))</f>
        <v/>
      </c>
      <c r="AA12" s="51">
        <f>IF(O12="","",O12*(Inflation!$B$23/Inflation!$B$2))</f>
        <v>89.01274825042556</v>
      </c>
      <c r="AB12" s="51" t="str">
        <f>IF(P12="","",P12*(Inflation!$B$23/Inflation!$B$2))</f>
        <v/>
      </c>
    </row>
    <row r="13" spans="1:28" ht="15" x14ac:dyDescent="0.25">
      <c r="A13" s="39" t="str">
        <f>'Table A-1'!B56</f>
        <v>2000-EPA</v>
      </c>
      <c r="B13" s="39" t="str">
        <f>'Table A-1'!C56</f>
        <v>2060-OAR</v>
      </c>
      <c r="C13" s="39" t="str">
        <f>'Table A-1'!A56</f>
        <v>2060-AU20</v>
      </c>
      <c r="D13" s="39" t="str">
        <f>'Table A-1'!D56</f>
        <v>National Emission Standards for Hazardous Air Pollutants for Major Sources: Industrial, Commercial, and Institutional Boilers and Process Heaters: Amendments</v>
      </c>
      <c r="E13" s="51">
        <f>'Table A-1'!AQ56</f>
        <v>84.50629846794024</v>
      </c>
      <c r="F13" s="51" t="str">
        <f>'Table A-1'!AP56</f>
        <v/>
      </c>
      <c r="G13" s="51">
        <f>'Table A-1'!AR56</f>
        <v>85.260818989975419</v>
      </c>
      <c r="H13" s="51">
        <f>'Table A-1'!AU56</f>
        <v>92.806024210327223</v>
      </c>
      <c r="I13" s="51" t="str">
        <f>'Table A-1'!AT56</f>
        <v/>
      </c>
      <c r="J13" s="51">
        <f>'Table A-1'!AV56</f>
        <v>93.560544732362416</v>
      </c>
      <c r="K13" s="51" t="str">
        <f>'Table A-1'!AY56</f>
        <v/>
      </c>
      <c r="L13" s="51">
        <f>'Table A-1'!AX56</f>
        <v>33.198902969547952</v>
      </c>
      <c r="M13" s="51" t="str">
        <f>'Table A-1'!AZ56</f>
        <v/>
      </c>
      <c r="N13" s="51" t="str">
        <f>'Table A-1'!BC56</f>
        <v/>
      </c>
      <c r="O13" s="51">
        <f>'Table A-1'!BB56</f>
        <v>33.953423491583131</v>
      </c>
      <c r="P13" s="51" t="str">
        <f>'Table A-1'!BD56</f>
        <v/>
      </c>
      <c r="Q13" s="51">
        <f>IF(E13="","",E13*(Inflation!$B$23/Inflation!$B$2))</f>
        <v>134.72199735199547</v>
      </c>
      <c r="R13" s="51" t="str">
        <f>IF(F13="","",F13*(Inflation!$B$23/Inflation!$B$2))</f>
        <v/>
      </c>
      <c r="S13" s="51">
        <f>IF(G13="","",G13*(Inflation!$B$23/Inflation!$B$2))</f>
        <v>135.92487232835256</v>
      </c>
      <c r="T13" s="51">
        <f>IF(H13="","",H13*(Inflation!$B$23/Inflation!$B$2))</f>
        <v>147.95362209192356</v>
      </c>
      <c r="U13" s="51" t="str">
        <f>IF(I13="","",I13*(Inflation!$B$23/Inflation!$B$2))</f>
        <v/>
      </c>
      <c r="V13" s="51">
        <f>IF(J13="","",J13*(Inflation!$B$23/Inflation!$B$2))</f>
        <v>149.15649706828069</v>
      </c>
      <c r="W13" s="51" t="str">
        <f>IF(K13="","",K13*(Inflation!$B$23/Inflation!$B$2))</f>
        <v/>
      </c>
      <c r="X13" s="51">
        <f>IF(L13="","",L13*(Inflation!$B$23/Inflation!$B$2))</f>
        <v>52.926498959712504</v>
      </c>
      <c r="Y13" s="51" t="str">
        <f>IF(M13="","",M13*(Inflation!$B$23/Inflation!$B$2))</f>
        <v/>
      </c>
      <c r="Z13" s="51" t="str">
        <f>IF(N13="","",N13*(Inflation!$B$23/Inflation!$B$2))</f>
        <v/>
      </c>
      <c r="AA13" s="51">
        <f>IF(O13="","",O13*(Inflation!$B$23/Inflation!$B$2))</f>
        <v>54.129373936069598</v>
      </c>
      <c r="AB13" s="51" t="str">
        <f>IF(P13="","",P13*(Inflation!$B$23/Inflation!$B$2))</f>
        <v/>
      </c>
    </row>
    <row r="14" spans="1:28" ht="15" x14ac:dyDescent="0.25">
      <c r="A14" s="39" t="str">
        <f>'Table A-1'!B57</f>
        <v>2000-EPA</v>
      </c>
      <c r="B14" s="39" t="str">
        <f>'Table A-1'!C57</f>
        <v>2060-OAR</v>
      </c>
      <c r="C14" s="39" t="str">
        <f>'Table A-1'!A57</f>
        <v>2060-AV11</v>
      </c>
      <c r="D14" s="39" t="str">
        <f>'Table A-1'!D57</f>
        <v>Renewable Fuel Standard (RFS) Program: RFS Annual Rules</v>
      </c>
      <c r="E14" s="51" t="str">
        <f>'Table A-1'!AQ57</f>
        <v/>
      </c>
      <c r="F14" s="51">
        <f>'Table A-1'!AP57</f>
        <v>103.3397703856344</v>
      </c>
      <c r="G14" s="51" t="str">
        <f>'Table A-1'!AR57</f>
        <v/>
      </c>
      <c r="H14" s="51" t="str">
        <f>'Table A-1'!AU57</f>
        <v/>
      </c>
      <c r="I14" s="51">
        <f>'Table A-1'!AT57</f>
        <v>100.65562050548805</v>
      </c>
      <c r="J14" s="51" t="str">
        <f>'Table A-1'!AV57</f>
        <v/>
      </c>
      <c r="K14" s="51" t="str">
        <f>'Table A-1'!AY57</f>
        <v/>
      </c>
      <c r="L14" s="51">
        <f>'Table A-1'!AX57</f>
        <v>2450.6288405736154</v>
      </c>
      <c r="M14" s="51" t="str">
        <f>'Table A-1'!AZ57</f>
        <v/>
      </c>
      <c r="N14" s="51" t="str">
        <f>'Table A-1'!BC57</f>
        <v/>
      </c>
      <c r="O14" s="51">
        <f>'Table A-1'!BB57</f>
        <v>2388.2223558602132</v>
      </c>
      <c r="P14" s="51" t="str">
        <f>'Table A-1'!BD57</f>
        <v/>
      </c>
      <c r="Q14" s="51" t="str">
        <f>IF(E14="","",E14*(Inflation!$B$23/Inflation!$B$2))</f>
        <v/>
      </c>
      <c r="R14" s="51">
        <f>IF(F14="","",F14*(Inflation!$B$23/Inflation!$B$2))</f>
        <v>164.74677656755961</v>
      </c>
      <c r="S14" s="51" t="str">
        <f>IF(G14="","",G14*(Inflation!$B$23/Inflation!$B$2))</f>
        <v/>
      </c>
      <c r="T14" s="51" t="str">
        <f>IF(H14="","",H14*(Inflation!$B$23/Inflation!$B$2))</f>
        <v/>
      </c>
      <c r="U14" s="51">
        <f>IF(I14="","",I14*(Inflation!$B$23/Inflation!$B$2))</f>
        <v>160.46763951385677</v>
      </c>
      <c r="V14" s="51" t="str">
        <f>IF(J14="","",J14*(Inflation!$B$23/Inflation!$B$2))</f>
        <v/>
      </c>
      <c r="W14" s="51" t="str">
        <f>IF(K14="","",K14*(Inflation!$B$23/Inflation!$B$2))</f>
        <v/>
      </c>
      <c r="X14" s="51">
        <f>IF(L14="","",L14*(Inflation!$B$23/Inflation!$B$2))</f>
        <v>3906.8521300306988</v>
      </c>
      <c r="Y14" s="51" t="str">
        <f>IF(M14="","",M14*(Inflation!$B$23/Inflation!$B$2))</f>
        <v/>
      </c>
      <c r="Z14" s="51" t="str">
        <f>IF(N14="","",N14*(Inflation!$B$23/Inflation!$B$2))</f>
        <v/>
      </c>
      <c r="AA14" s="51">
        <f>IF(O14="","",O14*(Inflation!$B$23/Inflation!$B$2))</f>
        <v>3807.3621935321084</v>
      </c>
      <c r="AB14" s="51" t="str">
        <f>IF(P14="","",P14*(Inflation!$B$23/Inflation!$B$2))</f>
        <v/>
      </c>
    </row>
    <row r="15" spans="1:28" ht="15" x14ac:dyDescent="0.25">
      <c r="A15" s="39" t="str">
        <f>'Table A-1'!B58</f>
        <v>2000-EPA</v>
      </c>
      <c r="B15" s="39" t="str">
        <f>'Table A-1'!C58</f>
        <v>2060-OAR</v>
      </c>
      <c r="C15" s="39" t="str">
        <f>'Table A-1'!A58</f>
        <v>2060-AV13</v>
      </c>
      <c r="D15" s="39" t="str">
        <f>'Table A-1'!D58</f>
        <v>Revised 2023 and Later Model Year Light-Duty Vehicle Greenhouse Gas Emissions Standards</v>
      </c>
      <c r="E15" s="51" t="str">
        <f>'Table A-1'!AQ58</f>
        <v/>
      </c>
      <c r="F15" s="51">
        <f>'Table A-1'!AP58</f>
        <v>14461.432494403613</v>
      </c>
      <c r="G15" s="51" t="str">
        <f>'Table A-1'!AR58</f>
        <v/>
      </c>
      <c r="H15" s="51" t="str">
        <f>'Table A-1'!AU58</f>
        <v/>
      </c>
      <c r="I15" s="51">
        <f>'Table A-1'!AT58</f>
        <v>18076.790618004514</v>
      </c>
      <c r="J15" s="51" t="str">
        <f>'Table A-1'!AV58</f>
        <v/>
      </c>
      <c r="K15" s="51" t="str">
        <f>'Table A-1'!AY58</f>
        <v/>
      </c>
      <c r="L15" s="51">
        <f>'Table A-1'!AX58</f>
        <v>10123.002746082528</v>
      </c>
      <c r="M15" s="51" t="str">
        <f>'Table A-1'!AZ58</f>
        <v/>
      </c>
      <c r="N15" s="51" t="str">
        <f>'Table A-1'!BC58</f>
        <v/>
      </c>
      <c r="O15" s="51">
        <f>'Table A-1'!BB58</f>
        <v>10846.074370802709</v>
      </c>
      <c r="P15" s="51" t="str">
        <f>'Table A-1'!BD58</f>
        <v/>
      </c>
      <c r="Q15" s="51" t="str">
        <f>IF(E15="","",E15*(Inflation!$B$23/Inflation!$B$2))</f>
        <v/>
      </c>
      <c r="R15" s="51">
        <f>IF(F15="","",F15*(Inflation!$B$23/Inflation!$B$2))</f>
        <v>23054.767579912816</v>
      </c>
      <c r="S15" s="51" t="str">
        <f>IF(G15="","",G15*(Inflation!$B$23/Inflation!$B$2))</f>
        <v/>
      </c>
      <c r="T15" s="51" t="str">
        <f>IF(H15="","",H15*(Inflation!$B$23/Inflation!$B$2))</f>
        <v/>
      </c>
      <c r="U15" s="51">
        <f>IF(I15="","",I15*(Inflation!$B$23/Inflation!$B$2))</f>
        <v>28818.459474891013</v>
      </c>
      <c r="V15" s="51" t="str">
        <f>IF(J15="","",J15*(Inflation!$B$23/Inflation!$B$2))</f>
        <v/>
      </c>
      <c r="W15" s="51" t="str">
        <f>IF(K15="","",K15*(Inflation!$B$23/Inflation!$B$2))</f>
        <v/>
      </c>
      <c r="X15" s="51">
        <f>IF(L15="","",L15*(Inflation!$B$23/Inflation!$B$2))</f>
        <v>16138.337305938969</v>
      </c>
      <c r="Y15" s="51" t="str">
        <f>IF(M15="","",M15*(Inflation!$B$23/Inflation!$B$2))</f>
        <v/>
      </c>
      <c r="Z15" s="51" t="str">
        <f>IF(N15="","",N15*(Inflation!$B$23/Inflation!$B$2))</f>
        <v/>
      </c>
      <c r="AA15" s="51">
        <f>IF(O15="","",O15*(Inflation!$B$23/Inflation!$B$2))</f>
        <v>17291.075684934611</v>
      </c>
      <c r="AB15" s="51" t="str">
        <f>IF(P15="","",P15*(Inflation!$B$23/Inflation!$B$2))</f>
        <v/>
      </c>
    </row>
    <row r="16" spans="1:28" ht="15" x14ac:dyDescent="0.25">
      <c r="A16" s="39" t="str">
        <f>'Table A-1'!B60</f>
        <v>2100-DOT</v>
      </c>
      <c r="B16" s="39" t="str">
        <f>'Table A-1'!C60</f>
        <v>2127-NHTSA</v>
      </c>
      <c r="C16" s="39" t="str">
        <f>'Table A-1'!A60</f>
        <v>2127-AK95</v>
      </c>
      <c r="D16" s="39" t="str">
        <f>'Table A-1'!D60</f>
        <v>Establish Side Impact Performance Requirements for Child Restraint Systems (MAP-21)</v>
      </c>
      <c r="E16" s="51">
        <f>'Table A-1'!AQ60</f>
        <v>106.69146171693734</v>
      </c>
      <c r="F16" s="51">
        <f>'Table A-1'!AP60</f>
        <v>106.69146171693734</v>
      </c>
      <c r="G16" s="51">
        <f>'Table A-1'!AR60</f>
        <v>106.69146171693734</v>
      </c>
      <c r="H16" s="51">
        <f>'Table A-1'!AU60</f>
        <v>118.47828789636503</v>
      </c>
      <c r="I16" s="51">
        <f>'Table A-1'!AT60</f>
        <v>118.47828789636503</v>
      </c>
      <c r="J16" s="51">
        <f>'Table A-1'!AV60</f>
        <v>118.47828789636503</v>
      </c>
      <c r="K16" s="51">
        <f>'Table A-1'!AY60</f>
        <v>5.1676923820572309</v>
      </c>
      <c r="L16" s="51">
        <f>'Table A-1'!AX60</f>
        <v>5.1676923820572309</v>
      </c>
      <c r="M16" s="51">
        <f>'Table A-1'!AZ60</f>
        <v>5.1676923820572309</v>
      </c>
      <c r="N16" s="51">
        <f>'Table A-1'!BC60</f>
        <v>5.1676923820572309</v>
      </c>
      <c r="O16" s="51">
        <f>'Table A-1'!BB60</f>
        <v>5.1676923820572309</v>
      </c>
      <c r="P16" s="51">
        <f>'Table A-1'!BD60</f>
        <v>5.1676923820572309</v>
      </c>
      <c r="Q16" s="51">
        <f>IF(E16="","",E16*(Inflation!$B$23/Inflation!$B$2))</f>
        <v>170.09012444631929</v>
      </c>
      <c r="R16" s="51">
        <f>IF(F16="","",F16*(Inflation!$B$23/Inflation!$B$2))</f>
        <v>170.09012444631929</v>
      </c>
      <c r="S16" s="51">
        <f>IF(G16="","",G16*(Inflation!$B$23/Inflation!$B$2))</f>
        <v>170.09012444631929</v>
      </c>
      <c r="T16" s="51">
        <f>IF(H16="","",H16*(Inflation!$B$23/Inflation!$B$2))</f>
        <v>188.88096955635234</v>
      </c>
      <c r="U16" s="51">
        <f>IF(I16="","",I16*(Inflation!$B$23/Inflation!$B$2))</f>
        <v>188.88096955635234</v>
      </c>
      <c r="V16" s="51">
        <f>IF(J16="","",J16*(Inflation!$B$23/Inflation!$B$2))</f>
        <v>188.88096955635234</v>
      </c>
      <c r="W16" s="51">
        <f>IF(K16="","",K16*(Inflation!$B$23/Inflation!$B$2))</f>
        <v>8.2384609435421492</v>
      </c>
      <c r="X16" s="51">
        <f>IF(L16="","",L16*(Inflation!$B$23/Inflation!$B$2))</f>
        <v>8.2384609435421492</v>
      </c>
      <c r="Y16" s="51">
        <f>IF(M16="","",M16*(Inflation!$B$23/Inflation!$B$2))</f>
        <v>8.2384609435421492</v>
      </c>
      <c r="Z16" s="51">
        <f>IF(N16="","",N16*(Inflation!$B$23/Inflation!$B$2))</f>
        <v>8.2384609435421492</v>
      </c>
      <c r="AA16" s="51">
        <f>IF(O16="","",O16*(Inflation!$B$23/Inflation!$B$2))</f>
        <v>8.2384609435421492</v>
      </c>
      <c r="AB16" s="51">
        <f>IF(P16="","",P16*(Inflation!$B$23/Inflation!$B$2))</f>
        <v>8.2384609435421492</v>
      </c>
    </row>
    <row r="17" spans="1:28" ht="15" x14ac:dyDescent="0.25">
      <c r="A17" s="39" t="str">
        <f>'Table A-1'!B61</f>
        <v>2100-DOT</v>
      </c>
      <c r="B17" s="39" t="str">
        <f>'Table A-1'!C61</f>
        <v>2127-NHTSA</v>
      </c>
      <c r="C17" s="39" t="str">
        <f>'Table A-1'!A61</f>
        <v>2127-AM06</v>
      </c>
      <c r="D17" s="39" t="str">
        <f>'Table A-1'!D61</f>
        <v>Occupant Protection for Automated Driving Systems</v>
      </c>
      <c r="E17" s="51">
        <f>'Table A-1'!AQ61</f>
        <v>498.91942105692459</v>
      </c>
      <c r="F17" s="51">
        <f>'Table A-1'!AP61</f>
        <v>600.14944851774987</v>
      </c>
      <c r="G17" s="51">
        <f>'Table A-1'!AR61</f>
        <v>708.61019222577704</v>
      </c>
      <c r="H17" s="51">
        <f>'Table A-1'!AU61</f>
        <v>1424.4511006987557</v>
      </c>
      <c r="I17" s="51">
        <f>'Table A-1'!AT61</f>
        <v>1728.1411830812317</v>
      </c>
      <c r="J17" s="51">
        <f>'Table A-1'!AV61</f>
        <v>2031.8312654637075</v>
      </c>
      <c r="K17" s="51">
        <f>'Table A-1'!AY61</f>
        <v>43.384297483210837</v>
      </c>
      <c r="L17" s="51">
        <f>'Table A-1'!AX61</f>
        <v>43.384297483210837</v>
      </c>
      <c r="M17" s="51">
        <f>'Table A-1'!AZ61</f>
        <v>43.384297483210837</v>
      </c>
      <c r="N17" s="51">
        <f>'Table A-1'!BC61</f>
        <v>130.1528924496325</v>
      </c>
      <c r="O17" s="51">
        <f>'Table A-1'!BB61</f>
        <v>130.1528924496325</v>
      </c>
      <c r="P17" s="51">
        <f>'Table A-1'!BD61</f>
        <v>130.1528924496325</v>
      </c>
      <c r="Q17" s="51">
        <f>IF(E17="","",E17*(Inflation!$B$23/Inflation!$B$2))</f>
        <v>795.38948150699207</v>
      </c>
      <c r="R17" s="51">
        <f>IF(F17="","",F17*(Inflation!$B$23/Inflation!$B$2))</f>
        <v>956.77285456638174</v>
      </c>
      <c r="S17" s="51">
        <f>IF(G17="","",G17*(Inflation!$B$23/Inflation!$B$2))</f>
        <v>1129.6836114157279</v>
      </c>
      <c r="T17" s="51">
        <f>IF(H17="","",H17*(Inflation!$B$23/Inflation!$B$2))</f>
        <v>2270.8946066214121</v>
      </c>
      <c r="U17" s="51">
        <f>IF(I17="","",I17*(Inflation!$B$23/Inflation!$B$2))</f>
        <v>2755.0447257995811</v>
      </c>
      <c r="V17" s="51">
        <f>IF(J17="","",J17*(Inflation!$B$23/Inflation!$B$2))</f>
        <v>3239.1948449777501</v>
      </c>
      <c r="W17" s="51">
        <f>IF(K17="","",K17*(Inflation!$B$23/Inflation!$B$2))</f>
        <v>69.164302739738446</v>
      </c>
      <c r="X17" s="51">
        <f>IF(L17="","",L17*(Inflation!$B$23/Inflation!$B$2))</f>
        <v>69.164302739738446</v>
      </c>
      <c r="Y17" s="51">
        <f>IF(M17="","",M17*(Inflation!$B$23/Inflation!$B$2))</f>
        <v>69.164302739738446</v>
      </c>
      <c r="Z17" s="51">
        <f>IF(N17="","",N17*(Inflation!$B$23/Inflation!$B$2))</f>
        <v>207.49290821921531</v>
      </c>
      <c r="AA17" s="51">
        <f>IF(O17="","",O17*(Inflation!$B$23/Inflation!$B$2))</f>
        <v>207.49290821921531</v>
      </c>
      <c r="AB17" s="51">
        <f>IF(P17="","",P17*(Inflation!$B$23/Inflation!$B$2))</f>
        <v>207.49290821921531</v>
      </c>
    </row>
    <row r="18" spans="1:28" ht="15" x14ac:dyDescent="0.25">
      <c r="A18" s="39" t="str">
        <f>'Table A-1'!B63</f>
        <v>2100-DOT</v>
      </c>
      <c r="B18" s="39" t="str">
        <f>'Table A-1'!C63</f>
        <v>2127-NHTSA</v>
      </c>
      <c r="C18" s="39" t="str">
        <f>'Table A-1'!A63</f>
        <v>2127-AM34</v>
      </c>
      <c r="D18" s="39" t="str">
        <f>'Table A-1'!D63</f>
        <v>Passenger Car and Light Truck Corporate Average Fuel Economy Standards</v>
      </c>
      <c r="E18" s="51">
        <f>'Table A-1'!AQ63</f>
        <v>5206.1156979853004</v>
      </c>
      <c r="F18" s="51">
        <f>'Table A-1'!AP63</f>
        <v>5206.1156979853004</v>
      </c>
      <c r="G18" s="51">
        <f>'Table A-1'!AR63</f>
        <v>5206.1156979853004</v>
      </c>
      <c r="H18" s="51">
        <f>'Table A-1'!AU63</f>
        <v>4049.2010984330113</v>
      </c>
      <c r="I18" s="51">
        <f>'Table A-1'!AT63</f>
        <v>4049.2010984330113</v>
      </c>
      <c r="J18" s="51">
        <f>'Table A-1'!AV63</f>
        <v>4049.2010984330113</v>
      </c>
      <c r="K18" s="51">
        <f>'Table A-1'!AY63</f>
        <v>4989.194210569246</v>
      </c>
      <c r="L18" s="51">
        <f>'Table A-1'!AX63</f>
        <v>4989.194210569246</v>
      </c>
      <c r="M18" s="51">
        <f>'Table A-1'!AZ63</f>
        <v>4989.194210569246</v>
      </c>
      <c r="N18" s="51">
        <f>'Table A-1'!BC63</f>
        <v>3543.0509611288849</v>
      </c>
      <c r="O18" s="51">
        <f>'Table A-1'!BB63</f>
        <v>3543.0509611288849</v>
      </c>
      <c r="P18" s="51">
        <f>'Table A-1'!BD63</f>
        <v>3543.0509611288849</v>
      </c>
      <c r="Q18" s="51">
        <f>IF(E18="","",E18*(Inflation!$B$23/Inflation!$B$2))</f>
        <v>8299.7163287686126</v>
      </c>
      <c r="R18" s="51">
        <f>IF(F18="","",F18*(Inflation!$B$23/Inflation!$B$2))</f>
        <v>8299.7163287686126</v>
      </c>
      <c r="S18" s="51">
        <f>IF(G18="","",G18*(Inflation!$B$23/Inflation!$B$2))</f>
        <v>8299.7163287686126</v>
      </c>
      <c r="T18" s="51">
        <f>IF(H18="","",H18*(Inflation!$B$23/Inflation!$B$2))</f>
        <v>6455.3349223755877</v>
      </c>
      <c r="U18" s="51">
        <f>IF(I18="","",I18*(Inflation!$B$23/Inflation!$B$2))</f>
        <v>6455.3349223755877</v>
      </c>
      <c r="V18" s="51">
        <f>IF(J18="","",J18*(Inflation!$B$23/Inflation!$B$2))</f>
        <v>6455.3349223755877</v>
      </c>
      <c r="W18" s="51">
        <f>IF(K18="","",K18*(Inflation!$B$23/Inflation!$B$2))</f>
        <v>7953.8948150699207</v>
      </c>
      <c r="X18" s="51">
        <f>IF(L18="","",L18*(Inflation!$B$23/Inflation!$B$2))</f>
        <v>7953.8948150699207</v>
      </c>
      <c r="Y18" s="51">
        <f>IF(M18="","",M18*(Inflation!$B$23/Inflation!$B$2))</f>
        <v>7953.8948150699207</v>
      </c>
      <c r="Z18" s="51">
        <f>IF(N18="","",N18*(Inflation!$B$23/Inflation!$B$2))</f>
        <v>5648.4180570786393</v>
      </c>
      <c r="AA18" s="51">
        <f>IF(O18="","",O18*(Inflation!$B$23/Inflation!$B$2))</f>
        <v>5648.4180570786393</v>
      </c>
      <c r="AB18" s="51">
        <f>IF(P18="","",P18*(Inflation!$B$23/Inflation!$B$2))</f>
        <v>5648.4180570786393</v>
      </c>
    </row>
  </sheetData>
  <mergeCells count="4">
    <mergeCell ref="E3:J3"/>
    <mergeCell ref="K3:P3"/>
    <mergeCell ref="Q3:V3"/>
    <mergeCell ref="W3:AB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"/>
  <sheetViews>
    <sheetView workbookViewId="0">
      <selection activeCell="K14" sqref="K14"/>
    </sheetView>
  </sheetViews>
  <sheetFormatPr defaultRowHeight="12.75" x14ac:dyDescent="0.2"/>
  <cols>
    <col min="1" max="1" width="6.5703125" customWidth="1"/>
    <col min="2" max="2" width="9.5703125" bestFit="1" customWidth="1"/>
    <col min="3" max="3" width="10.42578125" customWidth="1"/>
    <col min="4" max="4" width="97.85546875" customWidth="1"/>
    <col min="5" max="5" width="11.140625" customWidth="1"/>
    <col min="6" max="6" width="11" customWidth="1"/>
    <col min="7" max="7" width="11.85546875" customWidth="1"/>
    <col min="8" max="8" width="11.5703125" customWidth="1"/>
    <col min="9" max="9" width="10.85546875" customWidth="1"/>
    <col min="10" max="10" width="11.5703125" customWidth="1"/>
    <col min="11" max="11" width="11.42578125" customWidth="1"/>
    <col min="12" max="12" width="10.5703125" customWidth="1"/>
    <col min="13" max="14" width="11.42578125" customWidth="1"/>
    <col min="15" max="15" width="10.42578125" customWidth="1"/>
    <col min="16" max="16" width="11" customWidth="1"/>
  </cols>
  <sheetData>
    <row r="1" spans="1:16" ht="15" x14ac:dyDescent="0.25">
      <c r="A1" s="5" t="s">
        <v>468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x14ac:dyDescent="0.25">
      <c r="A3" s="41"/>
      <c r="B3" s="41"/>
      <c r="C3" s="41"/>
      <c r="D3" s="41"/>
      <c r="E3" s="88" t="s">
        <v>88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" x14ac:dyDescent="0.25">
      <c r="A4" s="41"/>
      <c r="B4" s="41"/>
      <c r="C4" s="41"/>
      <c r="D4" s="41"/>
      <c r="E4" s="89" t="s">
        <v>59</v>
      </c>
      <c r="F4" s="89"/>
      <c r="G4" s="89"/>
      <c r="H4" s="89"/>
      <c r="I4" s="89"/>
      <c r="J4" s="89"/>
      <c r="K4" s="90" t="s">
        <v>145</v>
      </c>
      <c r="L4" s="90"/>
      <c r="M4" s="90"/>
      <c r="N4" s="90"/>
      <c r="O4" s="90"/>
      <c r="P4" s="90"/>
    </row>
    <row r="5" spans="1:16" ht="45" x14ac:dyDescent="0.25">
      <c r="A5" s="39" t="str">
        <f>'[1]Table A-1'!A3</f>
        <v>Agency</v>
      </c>
      <c r="B5" s="39" t="str">
        <f>'[1]Table A-1'!B3</f>
        <v>Subagency</v>
      </c>
      <c r="C5" s="39" t="str">
        <f>'[1]Table A-1'!C3</f>
        <v>RIN</v>
      </c>
      <c r="D5" s="39" t="str">
        <f>'[1]Table A-1'!D3</f>
        <v>Title</v>
      </c>
      <c r="E5" s="42" t="s">
        <v>64</v>
      </c>
      <c r="F5" s="42" t="s">
        <v>65</v>
      </c>
      <c r="G5" s="42" t="s">
        <v>66</v>
      </c>
      <c r="H5" s="42" t="s">
        <v>67</v>
      </c>
      <c r="I5" s="42" t="s">
        <v>68</v>
      </c>
      <c r="J5" s="42" t="s">
        <v>69</v>
      </c>
      <c r="K5" s="42" t="s">
        <v>64</v>
      </c>
      <c r="L5" s="42" t="s">
        <v>65</v>
      </c>
      <c r="M5" s="42" t="s">
        <v>66</v>
      </c>
      <c r="N5" s="42" t="s">
        <v>67</v>
      </c>
      <c r="O5" s="42" t="s">
        <v>68</v>
      </c>
      <c r="P5" s="42" t="s">
        <v>69</v>
      </c>
    </row>
    <row r="6" spans="1:16" ht="15" x14ac:dyDescent="0.25">
      <c r="A6" s="39" t="str">
        <f>'Table A-1'!B7</f>
        <v>0500-USDA</v>
      </c>
      <c r="B6" s="39" t="str">
        <f>'Table A-1'!C7</f>
        <v>0584-FNS</v>
      </c>
      <c r="C6" s="39" t="str">
        <f>'Table A-1'!A7</f>
        <v>0584-AE81</v>
      </c>
      <c r="D6" s="39" t="str">
        <f>'Table A-1'!D7</f>
        <v xml:space="preserve">Child Nutrition Programs: Temporary Standards for Milk, Whole Grains, and Sodium </v>
      </c>
      <c r="E6" s="40" t="str">
        <f>'Table A-1'!AY7</f>
        <v/>
      </c>
      <c r="F6" s="40">
        <f>'Table A-1'!AX7</f>
        <v>-581.97892498066506</v>
      </c>
      <c r="G6" s="40" t="str">
        <f>'Table A-1'!AZ7</f>
        <v/>
      </c>
      <c r="H6" s="40" t="str">
        <f>'Table A-1'!BC7</f>
        <v/>
      </c>
      <c r="I6" s="40">
        <f>'Table A-1'!BB7</f>
        <v>-614.93435808197978</v>
      </c>
      <c r="J6" s="40" t="str">
        <f>'Table A-1'!BD7</f>
        <v/>
      </c>
      <c r="K6" s="40" t="str">
        <f>IF(E6="","",E6*(Inflation!$B$23/Inflation!$B$2))</f>
        <v/>
      </c>
      <c r="L6" s="40">
        <f>IF(F6="","",F6*(Inflation!$B$23/Inflation!$B$2))</f>
        <v>-927.8049637910425</v>
      </c>
      <c r="M6" s="40" t="str">
        <f>IF(G6="","",G6*(Inflation!$B$23/Inflation!$B$2))</f>
        <v/>
      </c>
      <c r="N6" s="40" t="str">
        <f>IF(H6="","",H6*(Inflation!$B$23/Inflation!$B$2))</f>
        <v/>
      </c>
      <c r="O6" s="40">
        <f>IF(I6="","",I6*(Inflation!$B$23/Inflation!$B$2))</f>
        <v>-980.34331716234237</v>
      </c>
      <c r="P6" s="40" t="str">
        <f>IF(J6="","",J6*(Inflation!$B$23/Inflation!$B$2))</f>
        <v/>
      </c>
    </row>
    <row r="7" spans="1:16" ht="15" x14ac:dyDescent="0.25">
      <c r="A7" s="39" t="str">
        <f>'Table A-1'!B21</f>
        <v>0900-HHS</v>
      </c>
      <c r="B7" s="39" t="str">
        <f>'Table A-1'!C21</f>
        <v>0938-CMS</v>
      </c>
      <c r="C7" s="39" t="str">
        <f>'Table A-1'!A21</f>
        <v>0938-AU65</v>
      </c>
      <c r="D7" s="39" t="str">
        <f>'Table A-1'!D21</f>
        <v>HHS Notice of Benefit and Payment Parameters for 2023 (CMS-9911)</v>
      </c>
      <c r="E7" s="40" t="str">
        <f>'Table A-1'!AY21</f>
        <v/>
      </c>
      <c r="F7" s="40">
        <f>'Table A-1'!AX21</f>
        <v>-79.853458934353853</v>
      </c>
      <c r="G7" s="40" t="str">
        <f>'Table A-1'!AZ21</f>
        <v/>
      </c>
      <c r="H7" s="40" t="str">
        <f>'Table A-1'!BC21</f>
        <v/>
      </c>
      <c r="I7" s="40">
        <f>'Table A-1'!BB21</f>
        <v>-80.725807645401417</v>
      </c>
      <c r="J7" s="40" t="str">
        <f>'Table A-1'!BD21</f>
        <v/>
      </c>
      <c r="K7" s="40" t="str">
        <f>IF(E7="","",E7*(Inflation!$B$23/Inflation!$B$2))</f>
        <v/>
      </c>
      <c r="L7" s="40">
        <f>IF(F7="","",F7*(Inflation!$B$23/Inflation!$B$2))</f>
        <v>-127.30432734765971</v>
      </c>
      <c r="M7" s="40" t="str">
        <f>IF(G7="","",G7*(Inflation!$B$23/Inflation!$B$2))</f>
        <v/>
      </c>
      <c r="N7" s="40" t="str">
        <f>IF(H7="","",H7*(Inflation!$B$23/Inflation!$B$2))</f>
        <v/>
      </c>
      <c r="O7" s="40">
        <f>IF(I7="","",I7*(Inflation!$B$23/Inflation!$B$2))</f>
        <v>-128.69504689011313</v>
      </c>
      <c r="P7" s="40" t="str">
        <f>IF(J7="","",J7*(Inflation!$B$23/Inflation!$B$2))</f>
        <v/>
      </c>
    </row>
    <row r="8" spans="1:16" ht="15" x14ac:dyDescent="0.25">
      <c r="A8" s="39" t="str">
        <f>'Table A-1'!B22</f>
        <v>0900-HHS</v>
      </c>
      <c r="B8" s="39" t="str">
        <f>'Table A-1'!C22</f>
        <v>0938-CMS</v>
      </c>
      <c r="C8" s="39" t="str">
        <f>'Table A-1'!A22</f>
        <v>0938-AU66</v>
      </c>
      <c r="D8" s="39" t="str">
        <f>'Table A-1'!D22</f>
        <v>Prescription Drug and Health Care Spending  (CMS-9905)</v>
      </c>
      <c r="E8" s="40" t="str">
        <f>'Table A-1'!AY22</f>
        <v/>
      </c>
      <c r="F8" s="40">
        <f>'Table A-1'!AX22</f>
        <v>246.0761506371168</v>
      </c>
      <c r="G8" s="40" t="str">
        <f>'Table A-1'!AZ22</f>
        <v/>
      </c>
      <c r="H8" s="40" t="str">
        <f>'Table A-1'!BC22</f>
        <v/>
      </c>
      <c r="I8" s="40">
        <f>'Table A-1'!BB22</f>
        <v>244.38513621262462</v>
      </c>
      <c r="J8" s="40" t="str">
        <f>'Table A-1'!BD22</f>
        <v/>
      </c>
      <c r="K8" s="40" t="str">
        <f>IF(E8="","",E8*(Inflation!$B$23/Inflation!$B$2))</f>
        <v/>
      </c>
      <c r="L8" s="40">
        <f>IF(F8="","",F8*(Inflation!$B$23/Inflation!$B$2))</f>
        <v>392.30058724084273</v>
      </c>
      <c r="M8" s="40" t="str">
        <f>IF(G8="","",G8*(Inflation!$B$23/Inflation!$B$2))</f>
        <v/>
      </c>
      <c r="N8" s="40" t="str">
        <f>IF(H8="","",H8*(Inflation!$B$23/Inflation!$B$2))</f>
        <v/>
      </c>
      <c r="O8" s="40">
        <f>IF(I8="","",I8*(Inflation!$B$23/Inflation!$B$2))</f>
        <v>389.60473089700997</v>
      </c>
      <c r="P8" s="40" t="str">
        <f>IF(J8="","",J8*(Inflation!$B$23/Inflation!$B$2))</f>
        <v/>
      </c>
    </row>
    <row r="9" spans="1:16" ht="15" x14ac:dyDescent="0.25">
      <c r="A9" s="39" t="str">
        <f>'Table A-1'!B24</f>
        <v>0900-HHS</v>
      </c>
      <c r="B9" s="39" t="str">
        <f>'Table A-1'!C24</f>
        <v>0938-CMS</v>
      </c>
      <c r="C9" s="39" t="str">
        <f>'Table A-1'!A24</f>
        <v>0938-AU75</v>
      </c>
      <c r="D9" s="39" t="str">
        <f>'Table A-1'!D24</f>
        <v>Omnibus COVID-19 Health Care Staff Vaccination (CMS-3415)</v>
      </c>
      <c r="E9" s="40">
        <f>'Table A-1'!AY24</f>
        <v>729.22660479505021</v>
      </c>
      <c r="F9" s="40">
        <f>'Table A-1'!AX24</f>
        <v>967.62761020881658</v>
      </c>
      <c r="G9" s="40">
        <f>'Table A-1'!AZ24</f>
        <v>1213.0404098994584</v>
      </c>
      <c r="H9" s="40">
        <f>'Table A-1'!BC24</f>
        <v>729.22660479505021</v>
      </c>
      <c r="I9" s="40">
        <f>'Table A-1'!BB24</f>
        <v>981.65119876256756</v>
      </c>
      <c r="J9" s="40">
        <f>'Table A-1'!BD24</f>
        <v>1213.0404098994584</v>
      </c>
      <c r="K9" s="40">
        <f>IF(E9="","",E9*(Inflation!$B$23/Inflation!$B$2))</f>
        <v>1162.5507980032339</v>
      </c>
      <c r="L9" s="40">
        <f>IF(F9="","",F9*(Inflation!$B$23/Inflation!$B$2))</f>
        <v>1542.6154819658295</v>
      </c>
      <c r="M9" s="40">
        <f>IF(G9="","",G9*(Inflation!$B$23/Inflation!$B$2))</f>
        <v>1933.8585389861485</v>
      </c>
      <c r="N9" s="40">
        <f>IF(H9="","",H9*(Inflation!$B$23/Inflation!$B$2))</f>
        <v>1162.5507980032339</v>
      </c>
      <c r="O9" s="40">
        <f>IF(I9="","",I9*(Inflation!$B$23/Inflation!$B$2))</f>
        <v>1564.9722280812764</v>
      </c>
      <c r="P9" s="40">
        <f>IF(J9="","",J9*(Inflation!$B$23/Inflation!$B$2))</f>
        <v>1933.8585389861485</v>
      </c>
    </row>
    <row r="10" spans="1:16" ht="15" x14ac:dyDescent="0.25">
      <c r="A10" s="39" t="str">
        <f>'Table A-1'!B37</f>
        <v>1200-DOL</v>
      </c>
      <c r="B10" s="39" t="str">
        <f>'Table A-1'!C37</f>
        <v>1235-WHD</v>
      </c>
      <c r="C10" s="39" t="str">
        <f>'Table A-1'!A37</f>
        <v>1235-AA21</v>
      </c>
      <c r="D10" s="39" t="str">
        <f>'Table A-1'!D37</f>
        <v>Tip Regulations Under the Fair Labor Standards Act (FLSA); Partial Withdrawal</v>
      </c>
      <c r="E10" s="40" t="str">
        <f>'Table A-1'!AY37</f>
        <v/>
      </c>
      <c r="F10" s="40">
        <f>'Table A-1'!AX37</f>
        <v>130.41684146797485</v>
      </c>
      <c r="G10" s="40" t="str">
        <f>'Table A-1'!AZ37</f>
        <v/>
      </c>
      <c r="H10" s="40" t="str">
        <f>'Table A-1'!BC37</f>
        <v/>
      </c>
      <c r="I10" s="40">
        <f>'Table A-1'!BB37</f>
        <v>107.33107160027778</v>
      </c>
      <c r="J10" s="40" t="str">
        <f>'Table A-1'!BD37</f>
        <v/>
      </c>
      <c r="K10" s="40" t="str">
        <f>IF(E10="","",E10*(Inflation!$B$23/Inflation!$B$2))</f>
        <v/>
      </c>
      <c r="L10" s="40">
        <f>IF(F10="","",F10*(Inflation!$B$23/Inflation!$B$2))</f>
        <v>207.91370216706133</v>
      </c>
      <c r="M10" s="40" t="str">
        <f>IF(G10="","",G10*(Inflation!$B$23/Inflation!$B$2))</f>
        <v/>
      </c>
      <c r="N10" s="40" t="str">
        <f>IF(H10="","",H10*(Inflation!$B$23/Inflation!$B$2))</f>
        <v/>
      </c>
      <c r="O10" s="40">
        <f>IF(I10="","",I10*(Inflation!$B$23/Inflation!$B$2))</f>
        <v>171.10980608629069</v>
      </c>
      <c r="P10" s="40" t="str">
        <f>IF(J10="","",J10*(Inflation!$B$23/Inflation!$B$2))</f>
        <v/>
      </c>
    </row>
    <row r="11" spans="1:16" ht="15" x14ac:dyDescent="0.25">
      <c r="A11" s="39" t="str">
        <f>'Table A-1'!B40</f>
        <v>1500-TREAS</v>
      </c>
      <c r="B11" s="39" t="str">
        <f>'Table A-1'!C40</f>
        <v>1506-FINCEN</v>
      </c>
      <c r="C11" s="39" t="str">
        <f>'Table A-1'!A40</f>
        <v>1506-AB49</v>
      </c>
      <c r="D11" s="39" t="str">
        <f>'Table A-1'!D40</f>
        <v>Section 6403. Corporate Transparency Act</v>
      </c>
      <c r="E11" s="40" t="str">
        <f>'Table A-1'!AY40</f>
        <v/>
      </c>
      <c r="F11" s="40">
        <f>'Table A-1'!AX40</f>
        <v>5320.6560999200983</v>
      </c>
      <c r="G11" s="40" t="str">
        <f>'Table A-1'!AZ40</f>
        <v/>
      </c>
      <c r="H11" s="40" t="str">
        <f>'Table A-1'!BC40</f>
        <v/>
      </c>
      <c r="I11" s="40">
        <f>'Table A-1'!BB40</f>
        <v>5098.5426973379881</v>
      </c>
      <c r="J11" s="40" t="str">
        <f>'Table A-1'!BD40</f>
        <v/>
      </c>
      <c r="K11" s="40" t="str">
        <f>IF(E11="","",E11*(Inflation!$B$23/Inflation!$B$2))</f>
        <v/>
      </c>
      <c r="L11" s="40">
        <f>IF(F11="","",F11*(Inflation!$B$23/Inflation!$B$2))</f>
        <v>8482.3194247024694</v>
      </c>
      <c r="M11" s="40" t="str">
        <f>IF(G11="","",G11*(Inflation!$B$23/Inflation!$B$2))</f>
        <v/>
      </c>
      <c r="N11" s="40" t="str">
        <f>IF(H11="","",H11*(Inflation!$B$23/Inflation!$B$2))</f>
        <v/>
      </c>
      <c r="O11" s="40">
        <f>IF(I11="","",I11*(Inflation!$B$23/Inflation!$B$2))</f>
        <v>8128.2208335085579</v>
      </c>
      <c r="P11" s="40" t="str">
        <f>IF(J11="","",J11*(Inflation!$B$23/Inflation!$B$2))</f>
        <v/>
      </c>
    </row>
    <row r="12" spans="1:16" ht="15" x14ac:dyDescent="0.25">
      <c r="A12" s="39" t="str">
        <f>'Table A-1'!B44</f>
        <v>1600-DHS</v>
      </c>
      <c r="B12" s="39" t="str">
        <f>'Table A-1'!C44</f>
        <v>1615-USCIS</v>
      </c>
      <c r="C12" s="39" t="str">
        <f>'Table A-1'!A44</f>
        <v>1615-AC67</v>
      </c>
      <c r="D12" s="39" t="str">
        <f>'Table A-1'!D44</f>
        <v>Procedures for Credible Fear Screening and Consideration of Asylum, Withholding of Removal and Cat Protection Claims by Asylum Officers</v>
      </c>
      <c r="E12" s="40">
        <f>'Table A-1'!AY44</f>
        <v>125.86170726991492</v>
      </c>
      <c r="F12" s="40">
        <f>'Table A-1'!AX44</f>
        <v>316.37215777262179</v>
      </c>
      <c r="G12" s="40">
        <f>'Table A-1'!AZ44</f>
        <v>698.23447409126049</v>
      </c>
      <c r="H12" s="40">
        <f>'Table A-1'!BC44</f>
        <v>126.4927687548337</v>
      </c>
      <c r="I12" s="40">
        <f>'Table A-1'!BB44</f>
        <v>318.19522428460942</v>
      </c>
      <c r="J12" s="40">
        <f>'Table A-1'!BD44</f>
        <v>702.86225831399838</v>
      </c>
      <c r="K12" s="40">
        <f>IF(E12="","",E12*(Inflation!$B$23/Inflation!$B$2))</f>
        <v>200.65179638613509</v>
      </c>
      <c r="L12" s="40">
        <f>IF(F12="","",F12*(Inflation!$B$23/Inflation!$B$2))</f>
        <v>504.36819236447997</v>
      </c>
      <c r="M12" s="40">
        <f>IF(G12="","",G12*(Inflation!$B$23/Inflation!$B$2))</f>
        <v>1113.1423890880965</v>
      </c>
      <c r="N12" s="40">
        <f>IF(H12="","",H12*(Inflation!$B$23/Inflation!$B$2))</f>
        <v>201.65784996133019</v>
      </c>
      <c r="O12" s="40">
        <f>IF(I12="","",I12*(Inflation!$B$23/Inflation!$B$2))</f>
        <v>507.27456935948805</v>
      </c>
      <c r="P12" s="40">
        <f>IF(J12="","",J12*(Inflation!$B$23/Inflation!$B$2))</f>
        <v>1120.5201153061939</v>
      </c>
    </row>
    <row r="13" spans="1:16" ht="15" x14ac:dyDescent="0.25">
      <c r="A13" s="39" t="str">
        <f>'Table A-1'!B47</f>
        <v>1600-DHS</v>
      </c>
      <c r="B13" s="39" t="str">
        <f>'Table A-1'!C47</f>
        <v>1615-USCIS</v>
      </c>
      <c r="C13" s="39" t="str">
        <f>'Table A-1'!A47</f>
        <v>1615-AC78</v>
      </c>
      <c r="D13" s="39" t="str">
        <f>'Table A-1'!D47</f>
        <v xml:space="preserve">Temporary Increase of the Automatic Extension Period of Employment Authorization and Documentation for Certain Renewal Applicants </v>
      </c>
      <c r="E13" s="40">
        <f>'Table A-1'!AY47</f>
        <v>-162.8138631090487</v>
      </c>
      <c r="F13" s="40">
        <f>'Table A-1'!AX47</f>
        <v>-2166.5743136117553</v>
      </c>
      <c r="G13" s="40">
        <f>'Table A-1'!AZ47</f>
        <v>-9154.1779002320181</v>
      </c>
      <c r="H13" s="40">
        <f>'Table A-1'!BC47</f>
        <v>-160.85056071152357</v>
      </c>
      <c r="I13" s="40">
        <f>'Table A-1'!BB47</f>
        <v>-2140.7007927300847</v>
      </c>
      <c r="J13" s="40">
        <f>'Table A-1'!BD47</f>
        <v>-9207.1870649651955</v>
      </c>
      <c r="K13" s="40">
        <f>IF(E13="","",E13*(Inflation!$B$23/Inflation!$B$2))</f>
        <v>-259.56182240033741</v>
      </c>
      <c r="L13" s="40">
        <f>IF(F13="","",F13*(Inflation!$B$23/Inflation!$B$2))</f>
        <v>-3454.0054911059542</v>
      </c>
      <c r="M13" s="40">
        <f>IF(G13="","",G13*(Inflation!$B$23/Inflation!$B$2))</f>
        <v>-14593.813161780212</v>
      </c>
      <c r="N13" s="40">
        <f>IF(H13="","",H13*(Inflation!$B$23/Inflation!$B$2))</f>
        <v>-256.43187794417486</v>
      </c>
      <c r="O13" s="40">
        <f>IF(I13="","",I13*(Inflation!$B$23/Inflation!$B$2))</f>
        <v>-3412.7572945229549</v>
      </c>
      <c r="P13" s="40">
        <f>IF(J13="","",J13*(Inflation!$B$23/Inflation!$B$2))</f>
        <v>-14678.3216620966</v>
      </c>
    </row>
    <row r="14" spans="1:16" ht="15" x14ac:dyDescent="0.25">
      <c r="A14" s="39" t="str">
        <f>'Table A-1'!B59</f>
        <v>2100-DOT</v>
      </c>
      <c r="B14" s="39" t="str">
        <f>'Table A-1'!C59</f>
        <v>2120-FAA</v>
      </c>
      <c r="C14" s="39" t="str">
        <f>'Table A-1'!A59</f>
        <v>2120-AL41</v>
      </c>
      <c r="D14" s="39" t="str">
        <f>'Table A-1'!D59</f>
        <v>Flight Attendant Duty Period Limitations and Rest Requirements</v>
      </c>
      <c r="E14" s="40">
        <f>'Table A-1'!AY59</f>
        <v>45.29502922746962</v>
      </c>
      <c r="F14" s="40" t="str">
        <f>'Table A-1'!AX59</f>
        <v/>
      </c>
      <c r="G14" s="40">
        <f>'Table A-1'!AZ59</f>
        <v>79.115317717313616</v>
      </c>
      <c r="H14" s="40">
        <f>'Table A-1'!BC59</f>
        <v>45.160821733462299</v>
      </c>
      <c r="I14" s="40" t="str">
        <f>'Table A-1'!BB59</f>
        <v/>
      </c>
      <c r="J14" s="40">
        <f>'Table A-1'!BD59</f>
        <v>78.981110223306288</v>
      </c>
      <c r="K14" s="40">
        <f>IF(E14="","",E14*(Inflation!$B$23/Inflation!$B$2))</f>
        <v>72.210437781235541</v>
      </c>
      <c r="L14" s="40" t="str">
        <f>IF(F14="","",F14*(Inflation!$B$23/Inflation!$B$2))</f>
        <v/>
      </c>
      <c r="M14" s="40">
        <f>IF(G14="","",G14*(Inflation!$B$23/Inflation!$B$2))</f>
        <v>126.12756465789143</v>
      </c>
      <c r="N14" s="40">
        <f>IF(H14="","",H14*(Inflation!$B$23/Inflation!$B$2))</f>
        <v>71.996480928550397</v>
      </c>
      <c r="O14" s="40" t="str">
        <f>IF(I14="","",I14*(Inflation!$B$23/Inflation!$B$2))</f>
        <v/>
      </c>
      <c r="P14" s="40">
        <f>IF(J14="","",J14*(Inflation!$B$23/Inflation!$B$2))</f>
        <v>125.91360780520627</v>
      </c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"/>
  <sheetViews>
    <sheetView workbookViewId="0">
      <selection activeCell="D18" sqref="D18"/>
    </sheetView>
  </sheetViews>
  <sheetFormatPr defaultRowHeight="12.75" x14ac:dyDescent="0.2"/>
  <cols>
    <col min="1" max="1" width="7" customWidth="1"/>
    <col min="2" max="2" width="9.5703125" customWidth="1"/>
    <col min="3" max="3" width="10.42578125" customWidth="1"/>
    <col min="4" max="4" width="68.5703125" customWidth="1"/>
    <col min="5" max="5" width="11.140625" customWidth="1"/>
    <col min="6" max="6" width="10.140625" customWidth="1"/>
    <col min="7" max="7" width="11.85546875" customWidth="1"/>
    <col min="8" max="8" width="11.42578125" customWidth="1"/>
    <col min="9" max="9" width="10.140625" customWidth="1"/>
    <col min="10" max="10" width="12.140625" customWidth="1"/>
    <col min="11" max="11" width="11.85546875" customWidth="1"/>
    <col min="12" max="12" width="10.42578125" customWidth="1"/>
    <col min="13" max="13" width="10.85546875" customWidth="1"/>
    <col min="14" max="14" width="11.5703125" customWidth="1"/>
    <col min="15" max="15" width="10.140625" customWidth="1"/>
    <col min="16" max="16" width="11.42578125" customWidth="1"/>
  </cols>
  <sheetData>
    <row r="1" spans="1:16" ht="15" x14ac:dyDescent="0.25">
      <c r="A1" s="5" t="s">
        <v>469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x14ac:dyDescent="0.25">
      <c r="A3" s="6"/>
      <c r="B3" s="6"/>
      <c r="C3" s="6"/>
      <c r="D3" s="6"/>
      <c r="E3" s="84" t="s">
        <v>58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" x14ac:dyDescent="0.25">
      <c r="A4" s="6"/>
      <c r="B4" s="6"/>
      <c r="C4" s="6"/>
      <c r="D4" s="6"/>
      <c r="E4" s="91" t="s">
        <v>59</v>
      </c>
      <c r="F4" s="91"/>
      <c r="G4" s="91"/>
      <c r="H4" s="91"/>
      <c r="I4" s="91"/>
      <c r="J4" s="91"/>
      <c r="K4" s="92" t="s">
        <v>145</v>
      </c>
      <c r="L4" s="92"/>
      <c r="M4" s="92"/>
      <c r="N4" s="92"/>
      <c r="O4" s="92"/>
      <c r="P4" s="92"/>
    </row>
    <row r="5" spans="1:16" ht="45" x14ac:dyDescent="0.25">
      <c r="A5" s="9" t="str">
        <f>'[1]Table A-1'!A3</f>
        <v>Agency</v>
      </c>
      <c r="B5" s="9" t="str">
        <f>'[1]Table A-1'!B3</f>
        <v>Subagency</v>
      </c>
      <c r="C5" s="9" t="str">
        <f>'[1]Table A-1'!C3</f>
        <v>RIN</v>
      </c>
      <c r="D5" s="9" t="str">
        <f>'[1]Table A-1'!D3</f>
        <v>Title</v>
      </c>
      <c r="E5" s="11" t="s">
        <v>64</v>
      </c>
      <c r="F5" s="11" t="s">
        <v>65</v>
      </c>
      <c r="G5" s="11" t="s">
        <v>66</v>
      </c>
      <c r="H5" s="11" t="s">
        <v>67</v>
      </c>
      <c r="I5" s="11" t="s">
        <v>68</v>
      </c>
      <c r="J5" s="11" t="s">
        <v>69</v>
      </c>
      <c r="K5" s="11" t="s">
        <v>64</v>
      </c>
      <c r="L5" s="11" t="s">
        <v>65</v>
      </c>
      <c r="M5" s="11" t="s">
        <v>66</v>
      </c>
      <c r="N5" s="11" t="s">
        <v>67</v>
      </c>
      <c r="O5" s="11" t="s">
        <v>68</v>
      </c>
      <c r="P5" s="11" t="s">
        <v>69</v>
      </c>
    </row>
    <row r="6" spans="1:16" s="23" customFormat="1" ht="15" x14ac:dyDescent="0.25">
      <c r="A6" s="39" t="str">
        <f>'Table A-1'!B4</f>
        <v>0500-USDA</v>
      </c>
      <c r="B6" s="39" t="str">
        <f>'Table A-1'!C32</f>
        <v>1018-FWS</v>
      </c>
      <c r="C6" s="39" t="str">
        <f>'Table A-1'!A32</f>
        <v>1018-BF07</v>
      </c>
      <c r="D6" s="39" t="str">
        <f>'Table A-1'!D32</f>
        <v>Migratory Bird Hunting; 2022–23 Migratory Game Bird Hunting Regulations</v>
      </c>
      <c r="E6" s="40" t="str">
        <f>'Table A-1'!AQ32</f>
        <v/>
      </c>
      <c r="F6" s="40">
        <f>'Table A-1'!AP32</f>
        <v>220.77132764203711</v>
      </c>
      <c r="G6" s="40" t="str">
        <f>'Table A-1'!AR32</f>
        <v/>
      </c>
      <c r="H6" s="40" t="str">
        <f>'Table A-1'!AU32</f>
        <v/>
      </c>
      <c r="I6" s="40">
        <f>'Table A-1'!AT32</f>
        <v>220.77132764203711</v>
      </c>
      <c r="J6" s="40" t="str">
        <f>'Table A-1'!AV32</f>
        <v/>
      </c>
      <c r="K6" s="40"/>
      <c r="L6" s="40">
        <f>F6*(Inflation!$B$23/Inflation!$B$2)</f>
        <v>351.95902266705917</v>
      </c>
      <c r="M6" s="40"/>
      <c r="N6" s="40"/>
      <c r="O6" s="40">
        <f>I6*(Inflation!$B$23/Inflation!$B$2)</f>
        <v>351.95902266705917</v>
      </c>
      <c r="P6" s="40"/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2"/>
  <sheetViews>
    <sheetView workbookViewId="0">
      <selection activeCell="A13" sqref="A13"/>
    </sheetView>
  </sheetViews>
  <sheetFormatPr defaultRowHeight="12.75" x14ac:dyDescent="0.2"/>
  <cols>
    <col min="1" max="1" width="10.85546875" customWidth="1"/>
    <col min="2" max="2" width="12.42578125" customWidth="1"/>
    <col min="3" max="3" width="10.85546875" style="23" customWidth="1"/>
    <col min="4" max="4" width="166.42578125" style="23" customWidth="1"/>
  </cols>
  <sheetData>
    <row r="1" spans="1:4" ht="15" x14ac:dyDescent="0.25">
      <c r="A1" s="5" t="s">
        <v>463</v>
      </c>
      <c r="B1" s="5"/>
      <c r="C1" s="41"/>
      <c r="D1" s="41"/>
    </row>
    <row r="2" spans="1:4" ht="15" x14ac:dyDescent="0.25">
      <c r="A2" s="6"/>
      <c r="B2" s="6"/>
      <c r="C2" s="41"/>
      <c r="D2" s="41"/>
    </row>
    <row r="3" spans="1:4" ht="15" x14ac:dyDescent="0.25">
      <c r="A3" s="9" t="s">
        <v>11</v>
      </c>
      <c r="B3" s="9" t="s">
        <v>87</v>
      </c>
      <c r="C3" s="39" t="s">
        <v>51</v>
      </c>
      <c r="D3" s="39" t="s">
        <v>36</v>
      </c>
    </row>
    <row r="4" spans="1:4" s="23" customFormat="1" ht="15" x14ac:dyDescent="0.25">
      <c r="A4" s="61" t="str">
        <f>'Table A-1'!B8</f>
        <v>0600-DOC</v>
      </c>
      <c r="B4" s="61" t="str">
        <f>'Table A-1'!C8</f>
        <v>0625-ITA</v>
      </c>
      <c r="C4" s="61" t="str">
        <f>'Table A-1'!A8</f>
        <v>0625-AB21</v>
      </c>
      <c r="D4" s="61" t="str">
        <f>'Table A-1'!D8</f>
        <v>Procedures Covering Suspension of Liquidation, Duties and Estimated Duties in Accord with Presidential Proclamation 10414</v>
      </c>
    </row>
    <row r="5" spans="1:4" ht="15" x14ac:dyDescent="0.25">
      <c r="A5" s="39" t="str">
        <f>'Table A-1'!B31</f>
        <v>0900-HHS</v>
      </c>
      <c r="B5" s="39" t="str">
        <f>'Table A-1'!C31</f>
        <v>0991-OS</v>
      </c>
      <c r="C5" s="39" t="str">
        <f>'Table A-1'!A31</f>
        <v>0991-AC24</v>
      </c>
      <c r="D5" s="39" t="str">
        <f>'Table A-1'!D31</f>
        <v>Securing Updated and Necessary Statutory Evaluations Timely</v>
      </c>
    </row>
    <row r="6" spans="1:4" ht="15" x14ac:dyDescent="0.25">
      <c r="A6" s="39" t="str">
        <f>'Table A-1'!B33</f>
        <v>1200-DOL</v>
      </c>
      <c r="B6" s="39" t="str">
        <f>'Table A-1'!C33</f>
        <v>1205-ETA</v>
      </c>
      <c r="C6" s="39" t="str">
        <f>'Table A-1'!A33</f>
        <v>1205-AC06</v>
      </c>
      <c r="D6" s="39" t="str">
        <f>'Table A-1'!D33</f>
        <v>Apprenticeship Programs, Labor Standards for Registration, Amendment of Regulations</v>
      </c>
    </row>
    <row r="7" spans="1:4" ht="15" x14ac:dyDescent="0.25">
      <c r="A7" s="39" t="str">
        <f>'Table A-1'!B34</f>
        <v>1200-DOL</v>
      </c>
      <c r="B7" s="39" t="str">
        <f>'Table A-1'!C34</f>
        <v>1210-EBSA</v>
      </c>
      <c r="C7" s="39" t="str">
        <f>'Table A-1'!A34</f>
        <v>1210-AC00</v>
      </c>
      <c r="D7" s="39" t="str">
        <f>'Table A-1'!D34</f>
        <v>Requirements Related to Surprise Billing, Part 2</v>
      </c>
    </row>
    <row r="8" spans="1:4" ht="15" x14ac:dyDescent="0.25">
      <c r="A8" s="39" t="str">
        <f>'Table A-1'!B36</f>
        <v>1200-DOL</v>
      </c>
      <c r="B8" s="39" t="str">
        <f>'Table A-1'!C36</f>
        <v>1218-OSHA</v>
      </c>
      <c r="C8" s="39" t="str">
        <f>'Table A-1'!A36</f>
        <v>1218-AD42</v>
      </c>
      <c r="D8" s="39" t="str">
        <f>'Table A-1'!D36</f>
        <v>COVID-19 Vaccination and Testing Emergency Temporary Standard Rulemaking</v>
      </c>
    </row>
    <row r="9" spans="1:4" s="23" customFormat="1" ht="15" x14ac:dyDescent="0.25">
      <c r="A9" s="61" t="str">
        <f>'Table A-1'!B41</f>
        <v>1500-TREAS</v>
      </c>
      <c r="B9" s="61" t="str">
        <f>'Table A-1'!C41</f>
        <v>1545-IRS</v>
      </c>
      <c r="C9" s="61" t="str">
        <f>'Table A-1'!A41</f>
        <v>1545-BO91</v>
      </c>
      <c r="D9" s="61" t="str">
        <f>'Table A-1'!D41</f>
        <v>Guidance on the Elimination of Interbank Offered Rates</v>
      </c>
    </row>
    <row r="10" spans="1:4" ht="15" x14ac:dyDescent="0.25">
      <c r="A10" s="39" t="str">
        <f>'Table A-1'!B42</f>
        <v>1500-TREAS</v>
      </c>
      <c r="B10" s="39" t="str">
        <f>'Table A-1'!C42</f>
        <v>1545-IRS</v>
      </c>
      <c r="C10" s="39" t="str">
        <f>'Table A-1'!A42</f>
        <v>1545-BP70</v>
      </c>
      <c r="D10" s="39" t="str">
        <f>'Table A-1'!D42</f>
        <v>Guidance Related to the Foreign Tax Credit, Clarification of Foreign-Derived Intangible Income</v>
      </c>
    </row>
    <row r="11" spans="1:4" ht="15" x14ac:dyDescent="0.25">
      <c r="A11" s="39" t="str">
        <f>'Table A-1'!B46</f>
        <v>1600-DHS</v>
      </c>
      <c r="B11" s="39" t="str">
        <f>'Table A-1'!C46</f>
        <v>1615-USCIS</v>
      </c>
      <c r="C11" s="39" t="str">
        <f>'Table A-1'!A46</f>
        <v>1615-AC74</v>
      </c>
      <c r="D11" s="39" t="str">
        <f>'Table A-1'!D46</f>
        <v>Inadmissibility on Public Charge Grounds</v>
      </c>
    </row>
    <row r="12" spans="1:4" ht="15" x14ac:dyDescent="0.25">
      <c r="A12" s="39" t="str">
        <f>'Table A-1'!B62</f>
        <v>2100-DOT</v>
      </c>
      <c r="B12" s="39" t="str">
        <f>'Table A-1'!C62</f>
        <v>2127-NHTSA</v>
      </c>
      <c r="C12" s="39" t="str">
        <f>'Table A-1'!A62</f>
        <v>2127-AM32</v>
      </c>
      <c r="D12" s="39" t="str">
        <f>'Table A-1'!D62</f>
        <v>Corporate Average Fuel Economy (CAFE) Civil Penalties</v>
      </c>
    </row>
  </sheetData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5"/>
  <sheetViews>
    <sheetView workbookViewId="0">
      <selection activeCell="D4" sqref="D4"/>
    </sheetView>
  </sheetViews>
  <sheetFormatPr defaultRowHeight="12.75" x14ac:dyDescent="0.2"/>
  <cols>
    <col min="1" max="1" width="10.28515625" customWidth="1"/>
    <col min="2" max="2" width="9.5703125" bestFit="1" customWidth="1"/>
    <col min="3" max="3" width="10.42578125" bestFit="1" customWidth="1"/>
    <col min="4" max="4" width="66.5703125" customWidth="1"/>
    <col min="5" max="5" width="12" customWidth="1"/>
    <col min="6" max="6" width="10.42578125" customWidth="1"/>
    <col min="7" max="8" width="12" customWidth="1"/>
    <col min="9" max="9" width="9.5703125" customWidth="1"/>
    <col min="10" max="10" width="12.140625" customWidth="1"/>
    <col min="11" max="11" width="11" customWidth="1"/>
    <col min="12" max="12" width="10.42578125" customWidth="1"/>
    <col min="13" max="13" width="11.5703125" customWidth="1"/>
    <col min="14" max="14" width="11" customWidth="1"/>
    <col min="15" max="15" width="10" customWidth="1"/>
    <col min="16" max="16" width="11" customWidth="1"/>
  </cols>
  <sheetData>
    <row r="1" spans="1:16" ht="15" x14ac:dyDescent="0.25">
      <c r="A1" s="5" t="s">
        <v>464</v>
      </c>
    </row>
    <row r="3" spans="1:16" ht="15" x14ac:dyDescent="0.25">
      <c r="A3" s="41"/>
      <c r="B3" s="41"/>
      <c r="C3" s="41"/>
      <c r="D3" s="41"/>
      <c r="E3" s="88" t="s">
        <v>121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5" x14ac:dyDescent="0.25">
      <c r="A4" s="41"/>
      <c r="B4" s="41"/>
      <c r="C4" s="41"/>
      <c r="D4" s="41"/>
      <c r="E4" s="89" t="s">
        <v>59</v>
      </c>
      <c r="F4" s="89"/>
      <c r="G4" s="89"/>
      <c r="H4" s="89"/>
      <c r="I4" s="89"/>
      <c r="J4" s="89"/>
      <c r="K4" s="90" t="s">
        <v>145</v>
      </c>
      <c r="L4" s="90"/>
      <c r="M4" s="90"/>
      <c r="N4" s="90"/>
      <c r="O4" s="90"/>
      <c r="P4" s="90"/>
    </row>
    <row r="5" spans="1:16" ht="45" x14ac:dyDescent="0.25">
      <c r="A5" s="39" t="str">
        <f>'[1]Table A-1'!A3</f>
        <v>Agency</v>
      </c>
      <c r="B5" s="39" t="str">
        <f>'[1]Table A-1'!B3</f>
        <v>Subagency</v>
      </c>
      <c r="C5" s="39" t="str">
        <f>'[1]Table A-1'!C3</f>
        <v>RIN</v>
      </c>
      <c r="D5" s="39" t="str">
        <f>'[1]Table A-1'!D3</f>
        <v>Title</v>
      </c>
      <c r="E5" s="42" t="s">
        <v>64</v>
      </c>
      <c r="F5" s="42" t="s">
        <v>65</v>
      </c>
      <c r="G5" s="42" t="s">
        <v>66</v>
      </c>
      <c r="H5" s="42" t="s">
        <v>67</v>
      </c>
      <c r="I5" s="42" t="s">
        <v>68</v>
      </c>
      <c r="J5" s="42" t="s">
        <v>69</v>
      </c>
      <c r="K5" s="42" t="s">
        <v>64</v>
      </c>
      <c r="L5" s="42" t="s">
        <v>65</v>
      </c>
      <c r="M5" s="42" t="s">
        <v>66</v>
      </c>
      <c r="N5" s="42" t="s">
        <v>67</v>
      </c>
      <c r="O5" s="42" t="s">
        <v>68</v>
      </c>
      <c r="P5" s="42" t="s">
        <v>69</v>
      </c>
    </row>
    <row r="6" spans="1:16" ht="15" x14ac:dyDescent="0.25">
      <c r="A6" s="39" t="str">
        <f>'Table A-1'!B4</f>
        <v>0500-USDA</v>
      </c>
      <c r="B6" s="39" t="str">
        <f>'Table A-1'!C4</f>
        <v>0560-FSA</v>
      </c>
      <c r="C6" s="39" t="str">
        <f>'Table A-1'!A4</f>
        <v>0560-AI59</v>
      </c>
      <c r="D6" s="39" t="str">
        <f>'Table A-1'!D4</f>
        <v>Supplemental Dairy Margin Coverage Payments; Conservation Reserve Program; Dairy Indemnity Payment Program; Marketing Assistance Loans; Loan Deficiency Payments; Oriental Fruit Fly Program; and FSFL</v>
      </c>
      <c r="E6" s="40" t="str">
        <f>'Table A-1'!BG4</f>
        <v/>
      </c>
      <c r="F6" s="40">
        <f>'Table A-1'!BF4</f>
        <v>218.77163598132807</v>
      </c>
      <c r="G6" s="40" t="str">
        <f>'Table A-1'!BH4</f>
        <v/>
      </c>
      <c r="H6" s="40" t="str">
        <f>'Table A-1'!BK4</f>
        <v/>
      </c>
      <c r="I6" s="40">
        <f>'Table A-1'!BJ4</f>
        <v>219.96608267799323</v>
      </c>
      <c r="J6" s="40" t="str">
        <f>'Table A-1'!BL4</f>
        <v/>
      </c>
      <c r="K6" s="40" t="str">
        <f>IF(E6="","",E6*(Inflation!$B$23/Inflation!$B$2))</f>
        <v/>
      </c>
      <c r="L6" s="40">
        <f>IF(F6="","",F6*(Inflation!$B$23/Inflation!$B$2))</f>
        <v>348.77106556205052</v>
      </c>
      <c r="M6" s="40" t="str">
        <f>IF(G6="","",G6*(Inflation!$B$23/Inflation!$B$2))</f>
        <v/>
      </c>
      <c r="N6" s="40" t="str">
        <f>IF(H6="","",H6*(Inflation!$B$23/Inflation!$B$2))</f>
        <v/>
      </c>
      <c r="O6" s="40">
        <f>IF(I6="","",I6*(Inflation!$B$23/Inflation!$B$2))</f>
        <v>350.67528155094834</v>
      </c>
      <c r="P6" s="40" t="str">
        <f>IF(J6="","",J6*(Inflation!$B$23/Inflation!$B$2))</f>
        <v/>
      </c>
    </row>
    <row r="7" spans="1:16" ht="15" x14ac:dyDescent="0.25">
      <c r="A7" s="39" t="str">
        <f>'Table A-1'!B5</f>
        <v>0500-USDA</v>
      </c>
      <c r="B7" s="39" t="str">
        <f>'Table A-1'!C5</f>
        <v>0563-FCIC</v>
      </c>
      <c r="C7" s="39" t="str">
        <f>'Table A-1'!A5</f>
        <v>0563-AC77</v>
      </c>
      <c r="D7" s="39" t="str">
        <f>'Table A-1'!D5</f>
        <v>Pandemic Cover Crop Program</v>
      </c>
      <c r="E7" s="40" t="str">
        <f>'Table A-1'!BG5</f>
        <v/>
      </c>
      <c r="F7" s="40">
        <f>'Table A-1'!BF5</f>
        <v>68.371807975344367</v>
      </c>
      <c r="G7" s="40" t="str">
        <f>'Table A-1'!BH5</f>
        <v/>
      </c>
      <c r="H7" s="40" t="str">
        <f>'Table A-1'!BK5</f>
        <v/>
      </c>
      <c r="I7" s="40">
        <f>'Table A-1'!BJ5</f>
        <v>70.880865148751496</v>
      </c>
      <c r="J7" s="40" t="str">
        <f>'Table A-1'!BL5</f>
        <v/>
      </c>
      <c r="K7" s="40" t="str">
        <f>IF(E7="","",E7*(Inflation!$B$23/Inflation!$B$2))</f>
        <v/>
      </c>
      <c r="L7" s="40">
        <f>IF(F7="","",F7*(Inflation!$B$23/Inflation!$B$2))</f>
        <v>109</v>
      </c>
      <c r="M7" s="40" t="str">
        <f>IF(G7="","",G7*(Inflation!$B$23/Inflation!$B$2))</f>
        <v/>
      </c>
      <c r="N7" s="40" t="str">
        <f>IF(H7="","",H7*(Inflation!$B$23/Inflation!$B$2))</f>
        <v/>
      </c>
      <c r="O7" s="40">
        <f>IF(I7="","",I7*(Inflation!$B$23/Inflation!$B$2))</f>
        <v>112.99999999999999</v>
      </c>
      <c r="P7" s="40" t="str">
        <f>IF(J7="","",J7*(Inflation!$B$23/Inflation!$B$2))</f>
        <v/>
      </c>
    </row>
    <row r="8" spans="1:16" ht="15" x14ac:dyDescent="0.25">
      <c r="A8" s="39" t="str">
        <f>'Table A-1'!B6</f>
        <v>0500-USDA</v>
      </c>
      <c r="B8" s="39" t="str">
        <f>'Table A-1'!C6</f>
        <v>0584-FNS</v>
      </c>
      <c r="C8" s="39" t="str">
        <f>'Table A-1'!A6</f>
        <v>0584-AE75</v>
      </c>
      <c r="D8" s="39" t="str">
        <f>'Table A-1'!D6</f>
        <v>Supplemental Nutrition Assistance Program Requirement for Interstate Data Matching</v>
      </c>
      <c r="E8" s="40" t="str">
        <f>'Table A-1'!BG6</f>
        <v/>
      </c>
      <c r="F8" s="40">
        <f>'Table A-1'!BF6</f>
        <v>-58.247762280646583</v>
      </c>
      <c r="G8" s="40" t="str">
        <f>'Table A-1'!BH6</f>
        <v/>
      </c>
      <c r="H8" s="40" t="str">
        <f>'Table A-1'!BK6</f>
        <v/>
      </c>
      <c r="I8" s="40">
        <f>'Table A-1'!BJ6</f>
        <v>-60.593730737782245</v>
      </c>
      <c r="J8" s="40" t="str">
        <f>'Table A-1'!BL6</f>
        <v/>
      </c>
      <c r="K8" s="40" t="str">
        <f>IF(E8="","",E8*(Inflation!$B$23/Inflation!$B$2))</f>
        <v/>
      </c>
      <c r="L8" s="40">
        <f>IF(F8="","",F8*(Inflation!$B$23/Inflation!$B$2))</f>
        <v>-92.859999999999985</v>
      </c>
      <c r="M8" s="40" t="str">
        <f>IF(G8="","",G8*(Inflation!$B$23/Inflation!$B$2))</f>
        <v/>
      </c>
      <c r="N8" s="40" t="str">
        <f>IF(H8="","",H8*(Inflation!$B$23/Inflation!$B$2))</f>
        <v/>
      </c>
      <c r="O8" s="40">
        <f>IF(I8="","",I8*(Inflation!$B$23/Inflation!$B$2))</f>
        <v>-96.59999999999998</v>
      </c>
      <c r="P8" s="40" t="str">
        <f>IF(J8="","",J8*(Inflation!$B$23/Inflation!$B$2))</f>
        <v/>
      </c>
    </row>
    <row r="9" spans="1:16" ht="15" x14ac:dyDescent="0.25">
      <c r="A9" s="39" t="str">
        <f>'Table A-1'!B10</f>
        <v>0900-HHS</v>
      </c>
      <c r="B9" s="39" t="str">
        <f>'Table A-1'!C10</f>
        <v>0938-CMS</v>
      </c>
      <c r="C9" s="39" t="str">
        <f>'Table A-1'!A10</f>
        <v>0938-AT88</v>
      </c>
      <c r="D9" s="39" t="str">
        <f>'Table A-1'!D10</f>
        <v>Medicare Coverage of Innovative Technology (MCIT) and Definition of "Reasonable and Necessary" (CMS-3372)</v>
      </c>
      <c r="E9" s="40">
        <f>'Table A-1'!BG10</f>
        <v>-53.317464934901565</v>
      </c>
      <c r="F9" s="40" t="str">
        <f>'Table A-1'!BF10</f>
        <v/>
      </c>
      <c r="G9" s="40">
        <f>'Table A-1'!BH10</f>
        <v>-1206.919226838166</v>
      </c>
      <c r="H9" s="40">
        <f>'Table A-1'!BK10</f>
        <v>-53.882002798918172</v>
      </c>
      <c r="I9" s="40" t="str">
        <f>'Table A-1'!BJ10</f>
        <v/>
      </c>
      <c r="J9" s="40">
        <f>'Table A-1'!BL10</f>
        <v>-1224.2317213346751</v>
      </c>
      <c r="K9" s="40">
        <f>IF(E9="","",E9*(Inflation!$B$23/Inflation!$B$2))</f>
        <v>-84.999999999999986</v>
      </c>
      <c r="L9" s="40" t="str">
        <f>IF(F9="","",F9*(Inflation!$B$23/Inflation!$B$2))</f>
        <v/>
      </c>
      <c r="M9" s="40">
        <f>IF(G9="","",G9*(Inflation!$B$23/Inflation!$B$2))</f>
        <v>-1924.1</v>
      </c>
      <c r="N9" s="40">
        <f>IF(H9="","",H9*(Inflation!$B$23/Inflation!$B$2))</f>
        <v>-85.899999999999991</v>
      </c>
      <c r="O9" s="40" t="str">
        <f>IF(I9="","",I9*(Inflation!$B$23/Inflation!$B$2))</f>
        <v/>
      </c>
      <c r="P9" s="40">
        <f>IF(J9="","",J9*(Inflation!$B$23/Inflation!$B$2))</f>
        <v>-1951.6999999999996</v>
      </c>
    </row>
    <row r="10" spans="1:16" ht="15" x14ac:dyDescent="0.25">
      <c r="A10" s="39" t="str">
        <f>'Table A-1'!B11</f>
        <v>0900-HHS</v>
      </c>
      <c r="B10" s="39" t="str">
        <f>'Table A-1'!C11</f>
        <v>0938-CMS</v>
      </c>
      <c r="C10" s="39" t="str">
        <f>'Table A-1'!A11</f>
        <v>0938-AT89</v>
      </c>
      <c r="D10" s="39" t="str">
        <f>'Table A-1'!D11</f>
        <v xml:space="preserve">Radiation Oncology (RO) Model (CMS-5527) </v>
      </c>
      <c r="E10" s="40" t="str">
        <f>'Table A-1'!BG11</f>
        <v/>
      </c>
      <c r="F10" s="40">
        <f>'Table A-1'!BF11</f>
        <v>18.931844547563802</v>
      </c>
      <c r="G10" s="40" t="str">
        <f>'Table A-1'!BH11</f>
        <v/>
      </c>
      <c r="H10" s="40" t="str">
        <f>'Table A-1'!BK11</f>
        <v/>
      </c>
      <c r="I10" s="40">
        <f>'Table A-1'!BJ11</f>
        <v>20.3342034029389</v>
      </c>
      <c r="J10" s="40" t="str">
        <f>'Table A-1'!BL11</f>
        <v/>
      </c>
      <c r="K10" s="40" t="str">
        <f>IF(E10="","",E10*(Inflation!$B$23/Inflation!$B$2))</f>
        <v/>
      </c>
      <c r="L10" s="40">
        <f>IF(F10="","",F10*(Inflation!$B$23/Inflation!$B$2))</f>
        <v>30.181607255853187</v>
      </c>
      <c r="M10" s="40" t="str">
        <f>IF(G10="","",G10*(Inflation!$B$23/Inflation!$B$2))</f>
        <v/>
      </c>
      <c r="N10" s="40" t="str">
        <f>IF(H10="","",H10*(Inflation!$B$23/Inflation!$B$2))</f>
        <v/>
      </c>
      <c r="O10" s="40">
        <f>IF(I10="","",I10*(Inflation!$B$23/Inflation!$B$2))</f>
        <v>32.417281867397868</v>
      </c>
      <c r="P10" s="40" t="str">
        <f>IF(J10="","",J10*(Inflation!$B$23/Inflation!$B$2))</f>
        <v/>
      </c>
    </row>
    <row r="11" spans="1:16" ht="15" x14ac:dyDescent="0.25">
      <c r="A11" s="39" t="str">
        <f>'Table A-1'!B12</f>
        <v>0900-HHS</v>
      </c>
      <c r="B11" s="39" t="str">
        <f>'Table A-1'!C12</f>
        <v>0938-CMS</v>
      </c>
      <c r="C11" s="39" t="str">
        <f>'Table A-1'!A12</f>
        <v>0938-AT91</v>
      </c>
      <c r="D11" s="39" t="str">
        <f>'Table A-1'!D12</f>
        <v>Most Favored Nation (MFN) Model (CMS-5528)</v>
      </c>
      <c r="E11" s="40">
        <f>'Table A-1'!BG12</f>
        <v>5103.656448762451</v>
      </c>
      <c r="F11" s="40" t="str">
        <f>'Table A-1'!BF12</f>
        <v/>
      </c>
      <c r="G11" s="40">
        <f>'Table A-1'!BH12</f>
        <v>8317.1313633438767</v>
      </c>
      <c r="H11" s="40">
        <f>'Table A-1'!BK12</f>
        <v>5261.4306772763939</v>
      </c>
      <c r="I11" s="40" t="str">
        <f>'Table A-1'!BJ12</f>
        <v/>
      </c>
      <c r="J11" s="40">
        <f>'Table A-1'!BL12</f>
        <v>8609.1076854058865</v>
      </c>
      <c r="K11" s="40">
        <f>IF(E11="","",E11*(Inflation!$B$23/Inflation!$B$2))</f>
        <v>8136.3733004649312</v>
      </c>
      <c r="L11" s="40" t="str">
        <f>IF(F11="","",F11*(Inflation!$B$23/Inflation!$B$2))</f>
        <v/>
      </c>
      <c r="M11" s="40">
        <f>IF(G11="","",G11*(Inflation!$B$23/Inflation!$B$2))</f>
        <v>13259.373204397356</v>
      </c>
      <c r="N11" s="40">
        <f>IF(H11="","",H11*(Inflation!$B$23/Inflation!$B$2))</f>
        <v>8387.9008147617787</v>
      </c>
      <c r="O11" s="40" t="str">
        <f>IF(I11="","",I11*(Inflation!$B$23/Inflation!$B$2))</f>
        <v/>
      </c>
      <c r="P11" s="40">
        <f>IF(J11="","",J11*(Inflation!$B$23/Inflation!$B$2))</f>
        <v>13724.848961835796</v>
      </c>
    </row>
    <row r="12" spans="1:16" ht="15" x14ac:dyDescent="0.25">
      <c r="A12" s="39" t="str">
        <f>'Table A-1'!B14</f>
        <v>0900-HHS</v>
      </c>
      <c r="B12" s="39" t="str">
        <f>'Table A-1'!C14</f>
        <v>0938-CMS</v>
      </c>
      <c r="C12" s="39" t="str">
        <f>'Table A-1'!A14</f>
        <v>0938-AU17</v>
      </c>
      <c r="D12" s="39" t="str">
        <f>'Table A-1'!D14</f>
        <v>Durable Medical Equipment, Prosthetics, Orthotics and Supplies (DMEPOS) Policy Issues and Level II of the Healthcare Common Procedure Coding System (HCPCS) (CMS-1738)</v>
      </c>
      <c r="E12" s="40" t="str">
        <f>'Table A-1'!BG14</f>
        <v/>
      </c>
      <c r="F12" s="40">
        <f>'Table A-1'!BF14</f>
        <v>758.9433786113799</v>
      </c>
      <c r="G12" s="40" t="str">
        <f>'Table A-1'!BH14</f>
        <v/>
      </c>
      <c r="H12" s="40" t="str">
        <f>'Table A-1'!BK14</f>
        <v/>
      </c>
      <c r="I12" s="40">
        <f>'Table A-1'!BJ14</f>
        <v>776.39035283233113</v>
      </c>
      <c r="J12" s="40" t="str">
        <f>'Table A-1'!BL14</f>
        <v/>
      </c>
      <c r="K12" s="40" t="str">
        <f>IF(E12="","",E12*(Inflation!$B$23/Inflation!$B$2))</f>
        <v/>
      </c>
      <c r="L12" s="40">
        <f>IF(F12="","",F12*(Inflation!$B$23/Inflation!$B$2))</f>
        <v>1209.9260019344799</v>
      </c>
      <c r="M12" s="40" t="str">
        <f>IF(G12="","",G12*(Inflation!$B$23/Inflation!$B$2))</f>
        <v/>
      </c>
      <c r="N12" s="40" t="str">
        <f>IF(H12="","",H12*(Inflation!$B$23/Inflation!$B$2))</f>
        <v/>
      </c>
      <c r="O12" s="40">
        <f>IF(I12="","",I12*(Inflation!$B$23/Inflation!$B$2))</f>
        <v>1237.7403927835485</v>
      </c>
      <c r="P12" s="40" t="str">
        <f>IF(J12="","",J12*(Inflation!$B$23/Inflation!$B$2))</f>
        <v/>
      </c>
    </row>
    <row r="13" spans="1:16" ht="15" x14ac:dyDescent="0.25">
      <c r="A13" s="39" t="str">
        <f>'Table A-1'!B15</f>
        <v>0900-HHS</v>
      </c>
      <c r="B13" s="39" t="str">
        <f>'Table A-1'!C15</f>
        <v>0938-CMS</v>
      </c>
      <c r="C13" s="39" t="str">
        <f>'Table A-1'!A15</f>
        <v>0938-AU30</v>
      </c>
      <c r="D13" s="39" t="str">
        <f>'Table A-1'!D15</f>
        <v>Contract Year 2023 Policy and Technical Changes to the Medicare Advantage and Medicare Prescription Drug Benefit Programs (CMS-4192)</v>
      </c>
      <c r="E13" s="40" t="str">
        <f>'Table A-1'!BG15</f>
        <v/>
      </c>
      <c r="F13" s="40">
        <f>'Table A-1'!BF15</f>
        <v>2723.3933824454366</v>
      </c>
      <c r="G13" s="40" t="str">
        <f>'Table A-1'!BH15</f>
        <v/>
      </c>
      <c r="H13" s="40" t="str">
        <f>'Table A-1'!BK15</f>
        <v/>
      </c>
      <c r="I13" s="40">
        <f>'Table A-1'!BJ15</f>
        <v>2862.8969612868736</v>
      </c>
      <c r="J13" s="40" t="str">
        <f>'Table A-1'!BL15</f>
        <v/>
      </c>
      <c r="K13" s="40" t="str">
        <f>IF(E13="","",E13*(Inflation!$B$23/Inflation!$B$2))</f>
        <v/>
      </c>
      <c r="L13" s="40">
        <f>IF(F13="","",F13*(Inflation!$B$23/Inflation!$B$2))</f>
        <v>4341.6999999999989</v>
      </c>
      <c r="M13" s="40" t="str">
        <f>IF(G13="","",G13*(Inflation!$B$23/Inflation!$B$2))</f>
        <v/>
      </c>
      <c r="N13" s="40" t="str">
        <f>IF(H13="","",H13*(Inflation!$B$23/Inflation!$B$2))</f>
        <v/>
      </c>
      <c r="O13" s="40">
        <f>IF(I13="","",I13*(Inflation!$B$23/Inflation!$B$2))</f>
        <v>4564.0999999999995</v>
      </c>
      <c r="P13" s="40" t="str">
        <f>IF(J13="","",J13*(Inflation!$B$23/Inflation!$B$2))</f>
        <v/>
      </c>
    </row>
    <row r="14" spans="1:16" ht="15" x14ac:dyDescent="0.25">
      <c r="A14" s="39" t="str">
        <f>'Table A-1'!B16</f>
        <v>0900-HHS</v>
      </c>
      <c r="B14" s="39" t="str">
        <f>'Table A-1'!C16</f>
        <v>0938-CMS</v>
      </c>
      <c r="C14" s="39" t="str">
        <f>'Table A-1'!A16</f>
        <v>0938-AU37</v>
      </c>
      <c r="D14" s="39" t="str">
        <f>'Table A-1'!D16</f>
        <v>CY 2022 Home Health Prospective Payment System Rate Update, Home Infusion Therapy Services, and Quality Reporting Requirements (CMS-1747)</v>
      </c>
      <c r="E14" s="40" t="str">
        <f>'Table A-1'!BG16</f>
        <v/>
      </c>
      <c r="F14" s="40">
        <f>'Table A-1'!BF16</f>
        <v>-62.003862231380644</v>
      </c>
      <c r="G14" s="40" t="str">
        <f>'Table A-1'!BH16</f>
        <v/>
      </c>
      <c r="H14" s="40" t="str">
        <f>'Table A-1'!BK16</f>
        <v/>
      </c>
      <c r="I14" s="40">
        <f>'Table A-1'!BJ16</f>
        <v>-66.902435762647727</v>
      </c>
      <c r="J14" s="40" t="str">
        <f>'Table A-1'!BL16</f>
        <v/>
      </c>
      <c r="K14" s="40" t="str">
        <f>IF(E14="","",E14*(Inflation!$B$23/Inflation!$B$2))</f>
        <v/>
      </c>
      <c r="L14" s="40">
        <f>IF(F14="","",F14*(Inflation!$B$23/Inflation!$B$2))</f>
        <v>-98.848065940535776</v>
      </c>
      <c r="M14" s="40" t="str">
        <f>IF(G14="","",G14*(Inflation!$B$23/Inflation!$B$2))</f>
        <v/>
      </c>
      <c r="N14" s="40" t="str">
        <f>IF(H14="","",H14*(Inflation!$B$23/Inflation!$B$2))</f>
        <v/>
      </c>
      <c r="O14" s="40">
        <f>IF(I14="","",I14*(Inflation!$B$23/Inflation!$B$2))</f>
        <v>-106.65749106354347</v>
      </c>
      <c r="P14" s="40" t="str">
        <f>IF(J14="","",J14*(Inflation!$B$23/Inflation!$B$2))</f>
        <v/>
      </c>
    </row>
    <row r="15" spans="1:16" ht="15" x14ac:dyDescent="0.25">
      <c r="A15" s="39" t="str">
        <f>'Table A-1'!B17</f>
        <v>0900-HHS</v>
      </c>
      <c r="B15" s="39" t="str">
        <f>'Table A-1'!C17</f>
        <v>0938-CMS</v>
      </c>
      <c r="C15" s="39" t="str">
        <f>'Table A-1'!A17</f>
        <v>0938-AU39</v>
      </c>
      <c r="D15" s="39" t="str">
        <f>'Table A-1'!D17</f>
        <v>CY 2022 Changes to the End-Stage Renal Disease (ESRD) Prospective Payment System and Quality Incentive Program (CMS-1749)</v>
      </c>
      <c r="E15" s="40" t="str">
        <f>'Table A-1'!BG17</f>
        <v/>
      </c>
      <c r="F15" s="40">
        <f>'Table A-1'!BF17</f>
        <v>154.33861810841501</v>
      </c>
      <c r="G15" s="40" t="str">
        <f>'Table A-1'!BH17</f>
        <v/>
      </c>
      <c r="H15" s="40" t="str">
        <f>'Table A-1'!BK17</f>
        <v/>
      </c>
      <c r="I15" s="40">
        <f>'Table A-1'!BJ17</f>
        <v>154.33861810841501</v>
      </c>
      <c r="J15" s="40" t="str">
        <f>'Table A-1'!BL17</f>
        <v/>
      </c>
      <c r="K15" s="40" t="str">
        <f>IF(E15="","",E15*(Inflation!$B$23/Inflation!$B$2))</f>
        <v/>
      </c>
      <c r="L15" s="40">
        <f>IF(F15="","",F15*(Inflation!$B$23/Inflation!$B$2))</f>
        <v>246.05038058791371</v>
      </c>
      <c r="M15" s="40" t="str">
        <f>IF(G15="","",G15*(Inflation!$B$23/Inflation!$B$2))</f>
        <v/>
      </c>
      <c r="N15" s="40" t="str">
        <f>IF(H15="","",H15*(Inflation!$B$23/Inflation!$B$2))</f>
        <v/>
      </c>
      <c r="O15" s="40">
        <f>IF(I15="","",I15*(Inflation!$B$23/Inflation!$B$2))</f>
        <v>246.05038058791371</v>
      </c>
      <c r="P15" s="40" t="str">
        <f>IF(J15="","",J15*(Inflation!$B$23/Inflation!$B$2))</f>
        <v/>
      </c>
    </row>
    <row r="16" spans="1:16" ht="15" x14ac:dyDescent="0.25">
      <c r="A16" s="39" t="str">
        <f>'Table A-1'!B18</f>
        <v>0900-HHS</v>
      </c>
      <c r="B16" s="39" t="str">
        <f>'Table A-1'!C18</f>
        <v>0938-CMS</v>
      </c>
      <c r="C16" s="39" t="str">
        <f>'Table A-1'!A18</f>
        <v>0938-AU42</v>
      </c>
      <c r="D16" s="39" t="str">
        <f>'Table A-1'!D18</f>
        <v>CY 2022 Revisions to Payment Policies Under the Physician Fee Schedule and Other Revisions to Medicare Part B (CMS-1751)</v>
      </c>
      <c r="E16" s="40" t="str">
        <f>'Table A-1'!BG18</f>
        <v/>
      </c>
      <c r="F16" s="40">
        <f>'Table A-1'!BF18</f>
        <v>1811.8011690987848</v>
      </c>
      <c r="G16" s="40" t="str">
        <f>'Table A-1'!BH18</f>
        <v/>
      </c>
      <c r="H16" s="40" t="str">
        <f>'Table A-1'!BK18</f>
        <v/>
      </c>
      <c r="I16" s="40">
        <f>'Table A-1'!BJ18</f>
        <v>1811.8011690987848</v>
      </c>
      <c r="J16" s="40" t="str">
        <f>'Table A-1'!BL18</f>
        <v/>
      </c>
      <c r="K16" s="40" t="str">
        <f>IF(E16="","",E16*(Inflation!$B$23/Inflation!$B$2))</f>
        <v/>
      </c>
      <c r="L16" s="40">
        <f>IF(F16="","",F16*(Inflation!$B$23/Inflation!$B$2))</f>
        <v>2888.4175112494218</v>
      </c>
      <c r="M16" s="40" t="str">
        <f>IF(G16="","",G16*(Inflation!$B$23/Inflation!$B$2))</f>
        <v/>
      </c>
      <c r="N16" s="40" t="str">
        <f>IF(H16="","",H16*(Inflation!$B$23/Inflation!$B$2))</f>
        <v/>
      </c>
      <c r="O16" s="40">
        <f>IF(I16="","",I16*(Inflation!$B$23/Inflation!$B$2))</f>
        <v>2888.4175112494218</v>
      </c>
      <c r="P16" s="40" t="str">
        <f>IF(J16="","",J16*(Inflation!$B$23/Inflation!$B$2))</f>
        <v/>
      </c>
    </row>
    <row r="17" spans="1:16" ht="15" x14ac:dyDescent="0.25">
      <c r="A17" s="39" t="str">
        <f>'Table A-1'!B19</f>
        <v>0900-HHS</v>
      </c>
      <c r="B17" s="39" t="str">
        <f>'Table A-1'!C19</f>
        <v>0938-CMS</v>
      </c>
      <c r="C17" s="39" t="str">
        <f>'Table A-1'!A19</f>
        <v>0938-AU43</v>
      </c>
      <c r="D17" s="39" t="str">
        <f>'Table A-1'!D19</f>
        <v>CY 2022 Hospital Outpatient PPS Policy Changes and Payment Rates and Ambulatory Surgical Center Payment System Policy Changes and Payment Rates (CMS-1753)</v>
      </c>
      <c r="E17" s="40" t="str">
        <f>'Table A-1'!BG19</f>
        <v/>
      </c>
      <c r="F17" s="40">
        <f>'Table A-1'!BF19</f>
        <v>887.78257285840459</v>
      </c>
      <c r="G17" s="40" t="str">
        <f>'Table A-1'!BH19</f>
        <v/>
      </c>
      <c r="H17" s="40" t="str">
        <f>'Table A-1'!BK19</f>
        <v/>
      </c>
      <c r="I17" s="40">
        <f>'Table A-1'!BJ19</f>
        <v>886.4404979183314</v>
      </c>
      <c r="J17" s="40" t="str">
        <f>'Table A-1'!BL19</f>
        <v/>
      </c>
      <c r="K17" s="40" t="str">
        <f>IF(E17="","",E17*(Inflation!$B$23/Inflation!$B$2))</f>
        <v/>
      </c>
      <c r="L17" s="40">
        <f>IF(F17="","",F17*(Inflation!$B$23/Inflation!$B$2))</f>
        <v>1415.3245805122167</v>
      </c>
      <c r="M17" s="40" t="str">
        <f>IF(G17="","",G17*(Inflation!$B$23/Inflation!$B$2))</f>
        <v/>
      </c>
      <c r="N17" s="40" t="str">
        <f>IF(H17="","",H17*(Inflation!$B$23/Inflation!$B$2))</f>
        <v/>
      </c>
      <c r="O17" s="40">
        <f>IF(I17="","",I17*(Inflation!$B$23/Inflation!$B$2))</f>
        <v>1413.1850119853652</v>
      </c>
      <c r="P17" s="40" t="str">
        <f>IF(J17="","",J17*(Inflation!$B$23/Inflation!$B$2))</f>
        <v/>
      </c>
    </row>
    <row r="18" spans="1:16" ht="15" x14ac:dyDescent="0.25">
      <c r="A18" s="39" t="str">
        <f>'Table A-1'!B20</f>
        <v>0900-HHS</v>
      </c>
      <c r="B18" s="39" t="str">
        <f>'Table A-1'!C20</f>
        <v>0938-CMS</v>
      </c>
      <c r="C18" s="39" t="str">
        <f>'Table A-1'!A20</f>
        <v>0938-AU44</v>
      </c>
      <c r="D18" s="39" t="str">
        <f>'Table A-1'!D20</f>
        <v>Hospital Inpatient Prospective Payment Systems for Acute Care Hospitals; the Long-Term Care Hospital Prospective Payment System; and FY 2022 Rates (CMS-1752)</v>
      </c>
      <c r="E18" s="40" t="str">
        <f>'Table A-1'!BG20</f>
        <v/>
      </c>
      <c r="F18" s="40">
        <f>'Table A-1'!BF20</f>
        <v>164.57193952647296</v>
      </c>
      <c r="G18" s="40" t="str">
        <f>'Table A-1'!BH20</f>
        <v/>
      </c>
      <c r="H18" s="40" t="str">
        <f>'Table A-1'!BK20</f>
        <v/>
      </c>
      <c r="I18" s="40">
        <f>'Table A-1'!BJ20</f>
        <v>186.07869044114557</v>
      </c>
      <c r="J18" s="40" t="str">
        <f>'Table A-1'!BL20</f>
        <v/>
      </c>
      <c r="K18" s="40" t="str">
        <f>IF(E18="","",E18*(Inflation!$B$23/Inflation!$B$2))</f>
        <v/>
      </c>
      <c r="L18" s="40">
        <f>IF(F18="","",F18*(Inflation!$B$23/Inflation!$B$2))</f>
        <v>262.3645906051558</v>
      </c>
      <c r="M18" s="40" t="str">
        <f>IF(G18="","",G18*(Inflation!$B$23/Inflation!$B$2))</f>
        <v/>
      </c>
      <c r="N18" s="40" t="str">
        <f>IF(H18="","",H18*(Inflation!$B$23/Inflation!$B$2))</f>
        <v/>
      </c>
      <c r="O18" s="40">
        <f>IF(I18="","",I18*(Inflation!$B$23/Inflation!$B$2))</f>
        <v>296.65117624794988</v>
      </c>
      <c r="P18" s="40" t="str">
        <f>IF(J18="","",J18*(Inflation!$B$23/Inflation!$B$2))</f>
        <v/>
      </c>
    </row>
    <row r="19" spans="1:16" ht="15" x14ac:dyDescent="0.25">
      <c r="A19" s="39" t="str">
        <f>'Table A-1'!B21</f>
        <v>0900-HHS</v>
      </c>
      <c r="B19" s="39" t="str">
        <f>'Table A-1'!C21</f>
        <v>0938-CMS</v>
      </c>
      <c r="C19" s="39" t="str">
        <f>'Table A-1'!A21</f>
        <v>0938-AU65</v>
      </c>
      <c r="D19" s="39" t="str">
        <f>'Table A-1'!D21</f>
        <v>HHS Notice of Benefit and Payment Parameters for 2023 (CMS-9911)</v>
      </c>
      <c r="E19" s="40" t="str">
        <f>'Table A-1'!BG21</f>
        <v/>
      </c>
      <c r="F19" s="40">
        <f>'Table A-1'!BF21</f>
        <v>424.02857731611931</v>
      </c>
      <c r="G19" s="40" t="str">
        <f>'Table A-1'!BH21</f>
        <v/>
      </c>
      <c r="H19" s="40" t="str">
        <f>'Table A-1'!BK21</f>
        <v/>
      </c>
      <c r="I19" s="40">
        <f>'Table A-1'!BJ21</f>
        <v>433.02047941460955</v>
      </c>
      <c r="J19" s="40" t="str">
        <f>'Table A-1'!BL21</f>
        <v/>
      </c>
      <c r="K19" s="40" t="str">
        <f>IF(E19="","",E19*(Inflation!$B$23/Inflation!$B$2))</f>
        <v/>
      </c>
      <c r="L19" s="40">
        <f>IF(F19="","",F19*(Inflation!$B$23/Inflation!$B$2))</f>
        <v>675.99667605870729</v>
      </c>
      <c r="M19" s="40" t="str">
        <f>IF(G19="","",G19*(Inflation!$B$23/Inflation!$B$2))</f>
        <v/>
      </c>
      <c r="N19" s="40" t="str">
        <f>IF(H19="","",H19*(Inflation!$B$23/Inflation!$B$2))</f>
        <v/>
      </c>
      <c r="O19" s="40">
        <f>IF(I19="","",I19*(Inflation!$B$23/Inflation!$B$2))</f>
        <v>690.33178518861178</v>
      </c>
      <c r="P19" s="40" t="str">
        <f>IF(J19="","",J19*(Inflation!$B$23/Inflation!$B$2))</f>
        <v/>
      </c>
    </row>
    <row r="20" spans="1:16" ht="15" x14ac:dyDescent="0.25">
      <c r="A20" s="39" t="str">
        <f>'Table A-1'!B25</f>
        <v>0900-HHS</v>
      </c>
      <c r="B20" s="39" t="str">
        <f>'Table A-1'!C25</f>
        <v>0938-CMS</v>
      </c>
      <c r="C20" s="39" t="str">
        <f>'Table A-1'!A25</f>
        <v>0938-AU76</v>
      </c>
      <c r="D20" s="39" t="str">
        <f>'Table A-1'!D25</f>
        <v>FY 2023 Skilled Nursing Facility (SNFs) Prospective Payment System and Consolidated Billing and Updates to the Value-Based Purchasing and Quality Reporting Programs (CMS-1765)</v>
      </c>
      <c r="E20" s="40" t="str">
        <f>'Table A-1'!BG25</f>
        <v/>
      </c>
      <c r="F20" s="40">
        <f>'Table A-1'!BF25</f>
        <v>741.62711931568015</v>
      </c>
      <c r="G20" s="40" t="str">
        <f>'Table A-1'!BH25</f>
        <v/>
      </c>
      <c r="H20" s="40" t="str">
        <f>'Table A-1'!BK25</f>
        <v/>
      </c>
      <c r="I20" s="40">
        <f>'Table A-1'!BJ25</f>
        <v>741.62711931568015</v>
      </c>
      <c r="J20" s="40" t="str">
        <f>'Table A-1'!BL25</f>
        <v/>
      </c>
      <c r="K20" s="40" t="str">
        <f>IF(E20="","",E20*(Inflation!$B$23/Inflation!$B$2))</f>
        <v/>
      </c>
      <c r="L20" s="40">
        <f>IF(F20="","",F20*(Inflation!$B$23/Inflation!$B$2))</f>
        <v>1182.3199999999997</v>
      </c>
      <c r="M20" s="40" t="str">
        <f>IF(G20="","",G20*(Inflation!$B$23/Inflation!$B$2))</f>
        <v/>
      </c>
      <c r="N20" s="40" t="str">
        <f>IF(H20="","",H20*(Inflation!$B$23/Inflation!$B$2))</f>
        <v/>
      </c>
      <c r="O20" s="40">
        <f>IF(I20="","",I20*(Inflation!$B$23/Inflation!$B$2))</f>
        <v>1182.3199999999997</v>
      </c>
      <c r="P20" s="40" t="str">
        <f>IF(J20="","",J20*(Inflation!$B$23/Inflation!$B$2))</f>
        <v/>
      </c>
    </row>
    <row r="21" spans="1:16" ht="15" x14ac:dyDescent="0.25">
      <c r="A21" s="39" t="str">
        <f>'Table A-1'!B26</f>
        <v>0900-HHS</v>
      </c>
      <c r="B21" s="39" t="str">
        <f>'Table A-1'!C26</f>
        <v>0938-CMS</v>
      </c>
      <c r="C21" s="39" t="str">
        <f>'Table A-1'!A26</f>
        <v>0938-AU78</v>
      </c>
      <c r="D21" s="39" t="str">
        <f>'Table A-1'!D26</f>
        <v>FY 2023 Inpatient Rehabilitation Facility (IRF) Prospective Payment System Rate Update and Quality Reporting Program (CMS-1767)</v>
      </c>
      <c r="E21" s="40" t="str">
        <f>'Table A-1'!BG26</f>
        <v/>
      </c>
      <c r="F21" s="40">
        <f>'Table A-1'!BF26</f>
        <v>172.49768067174037</v>
      </c>
      <c r="G21" s="40" t="str">
        <f>'Table A-1'!BH26</f>
        <v/>
      </c>
      <c r="H21" s="40" t="str">
        <f>'Table A-1'!BK26</f>
        <v/>
      </c>
      <c r="I21" s="40">
        <f>'Table A-1'!BJ26</f>
        <v>172.49768067174037</v>
      </c>
      <c r="J21" s="40" t="str">
        <f>'Table A-1'!BL26</f>
        <v/>
      </c>
      <c r="K21" s="40" t="str">
        <f>IF(E21="","",E21*(Inflation!$B$23/Inflation!$B$2))</f>
        <v/>
      </c>
      <c r="L21" s="40">
        <f>IF(F21="","",F21*(Inflation!$B$23/Inflation!$B$2))</f>
        <v>275</v>
      </c>
      <c r="M21" s="40" t="str">
        <f>IF(G21="","",G21*(Inflation!$B$23/Inflation!$B$2))</f>
        <v/>
      </c>
      <c r="N21" s="40" t="str">
        <f>IF(H21="","",H21*(Inflation!$B$23/Inflation!$B$2))</f>
        <v/>
      </c>
      <c r="O21" s="40">
        <f>IF(I21="","",I21*(Inflation!$B$23/Inflation!$B$2))</f>
        <v>275</v>
      </c>
      <c r="P21" s="40" t="str">
        <f>IF(J21="","",J21*(Inflation!$B$23/Inflation!$B$2))</f>
        <v/>
      </c>
    </row>
    <row r="22" spans="1:16" ht="15" x14ac:dyDescent="0.25">
      <c r="A22" s="39" t="str">
        <f>'Table A-1'!B27</f>
        <v>0900-HHS</v>
      </c>
      <c r="B22" s="39" t="str">
        <f>'Table A-1'!C27</f>
        <v>0938-CMS</v>
      </c>
      <c r="C22" s="39" t="str">
        <f>'Table A-1'!A27</f>
        <v>0938-AU80</v>
      </c>
      <c r="D22" s="39" t="str">
        <f>'Table A-1'!D27</f>
        <v>FY 2023 Inpatient Psychiatric Facilities Prospective Payment System Rate (CMS-1769)</v>
      </c>
      <c r="E22" s="40" t="str">
        <f>'Table A-1'!BG27</f>
        <v/>
      </c>
      <c r="F22" s="40">
        <f>'Table A-1'!BF27</f>
        <v>60.393372303292828</v>
      </c>
      <c r="G22" s="40" t="str">
        <f>'Table A-1'!BH27</f>
        <v/>
      </c>
      <c r="H22" s="40" t="str">
        <f>'Table A-1'!BK27</f>
        <v/>
      </c>
      <c r="I22" s="40">
        <f>'Table A-1'!BJ27</f>
        <v>60.393372303292828</v>
      </c>
      <c r="J22" s="40" t="str">
        <f>'Table A-1'!BL27</f>
        <v/>
      </c>
      <c r="K22" s="40" t="str">
        <f>IF(E22="","",E22*(Inflation!$B$23/Inflation!$B$2))</f>
        <v/>
      </c>
      <c r="L22" s="40">
        <f>IF(F22="","",F22*(Inflation!$B$23/Inflation!$B$2))</f>
        <v>96.280583708314055</v>
      </c>
      <c r="M22" s="40" t="str">
        <f>IF(G22="","",G22*(Inflation!$B$23/Inflation!$B$2))</f>
        <v/>
      </c>
      <c r="N22" s="40" t="str">
        <f>IF(H22="","",H22*(Inflation!$B$23/Inflation!$B$2))</f>
        <v/>
      </c>
      <c r="O22" s="40">
        <f>IF(I22="","",I22*(Inflation!$B$23/Inflation!$B$2))</f>
        <v>96.280583708314055</v>
      </c>
      <c r="P22" s="40" t="str">
        <f>IF(J22="","",J22*(Inflation!$B$23/Inflation!$B$2))</f>
        <v/>
      </c>
    </row>
    <row r="23" spans="1:16" ht="15" x14ac:dyDescent="0.25">
      <c r="A23" s="39" t="str">
        <f>'Table A-1'!B28</f>
        <v>0900-HHS</v>
      </c>
      <c r="B23" s="39" t="str">
        <f>'Table A-1'!C28</f>
        <v>0938-CMS</v>
      </c>
      <c r="C23" s="39" t="str">
        <f>'Table A-1'!A28</f>
        <v>0938-AU83</v>
      </c>
      <c r="D23" s="39" t="str">
        <f>'Table A-1'!D28</f>
        <v>FY 2023 Hospice Wage Index, Payment Rate Update, and Quality Reporting Requirements (CMS-1773)</v>
      </c>
      <c r="E23" s="40" t="str">
        <f>'Table A-1'!BG28</f>
        <v/>
      </c>
      <c r="F23" s="40">
        <f>'Table A-1'!BF28</f>
        <v>517.49304201522114</v>
      </c>
      <c r="G23" s="40" t="str">
        <f>'Table A-1'!BH28</f>
        <v/>
      </c>
      <c r="H23" s="40" t="str">
        <f>'Table A-1'!BK28</f>
        <v/>
      </c>
      <c r="I23" s="40">
        <f>'Table A-1'!BJ28</f>
        <v>517.49304201522114</v>
      </c>
      <c r="J23" s="40" t="str">
        <f>'Table A-1'!BL28</f>
        <v/>
      </c>
      <c r="K23" s="40" t="str">
        <f>IF(E23="","",E23*(Inflation!$B$23/Inflation!$B$2))</f>
        <v/>
      </c>
      <c r="L23" s="40">
        <f>IF(F23="","",F23*(Inflation!$B$23/Inflation!$B$2))</f>
        <v>825</v>
      </c>
      <c r="M23" s="40" t="str">
        <f>IF(G23="","",G23*(Inflation!$B$23/Inflation!$B$2))</f>
        <v/>
      </c>
      <c r="N23" s="40" t="str">
        <f>IF(H23="","",H23*(Inflation!$B$23/Inflation!$B$2))</f>
        <v/>
      </c>
      <c r="O23" s="40">
        <f>IF(I23="","",I23*(Inflation!$B$23/Inflation!$B$2))</f>
        <v>825</v>
      </c>
      <c r="P23" s="40" t="str">
        <f>IF(J23="","",J23*(Inflation!$B$23/Inflation!$B$2))</f>
        <v/>
      </c>
    </row>
    <row r="24" spans="1:16" ht="15" x14ac:dyDescent="0.25">
      <c r="A24" s="39" t="str">
        <f>'Table A-1'!B29</f>
        <v>0900-HHS</v>
      </c>
      <c r="B24" s="39" t="str">
        <f>'Table A-1'!C29</f>
        <v>0938-CMS</v>
      </c>
      <c r="C24" s="39" t="str">
        <f>'Table A-1'!A29</f>
        <v>0938-AU84</v>
      </c>
      <c r="D24" s="39" t="str">
        <f>'Table A-1'!D29</f>
        <v>Hospital Inpatient Prospective Payment Systems for Acute Care Hospitals; the Long-Term Care Hospital Prospective Payment System; and FY 2023 Rates (CMS-1771)</v>
      </c>
      <c r="E24" s="40" t="str">
        <f>'Table A-1'!BG29</f>
        <v/>
      </c>
      <c r="F24" s="40">
        <f>'Table A-1'!BF29</f>
        <v>922.70577552047303</v>
      </c>
      <c r="G24" s="40" t="str">
        <f>'Table A-1'!BH29</f>
        <v/>
      </c>
      <c r="H24" s="40" t="str">
        <f>'Table A-1'!BK29</f>
        <v/>
      </c>
      <c r="I24" s="40">
        <f>'Table A-1'!BJ29</f>
        <v>922.70577552047303</v>
      </c>
      <c r="J24" s="40" t="str">
        <f>'Table A-1'!BL29</f>
        <v/>
      </c>
      <c r="K24" s="40" t="str">
        <f>IF(E24="","",E24*(Inflation!$B$23/Inflation!$B$2))</f>
        <v/>
      </c>
      <c r="L24" s="40">
        <f>IF(F24="","",F24*(Inflation!$B$23/Inflation!$B$2))</f>
        <v>1470.9999999999998</v>
      </c>
      <c r="M24" s="40" t="str">
        <f>IF(G24="","",G24*(Inflation!$B$23/Inflation!$B$2))</f>
        <v/>
      </c>
      <c r="N24" s="40" t="str">
        <f>IF(H24="","",H24*(Inflation!$B$23/Inflation!$B$2))</f>
        <v/>
      </c>
      <c r="O24" s="40">
        <f>IF(I24="","",I24*(Inflation!$B$23/Inflation!$B$2))</f>
        <v>1470.9999999999998</v>
      </c>
      <c r="P24" s="40" t="str">
        <f>IF(J24="","",J24*(Inflation!$B$23/Inflation!$B$2))</f>
        <v/>
      </c>
    </row>
    <row r="25" spans="1:16" ht="15" x14ac:dyDescent="0.25">
      <c r="A25" s="39" t="str">
        <f>'Table A-1'!B35</f>
        <v>1212-PBGC</v>
      </c>
      <c r="B25" s="39" t="str">
        <f>'Table A-1'!C35</f>
        <v>1212-PBGC</v>
      </c>
      <c r="C25" s="39" t="str">
        <f>'Table A-1'!A35</f>
        <v>1212-AB53</v>
      </c>
      <c r="D25" s="39" t="str">
        <f>'Table A-1'!D35</f>
        <v>Special Financial Assistance by PBGC</v>
      </c>
      <c r="E25" s="40" t="str">
        <f>'Table A-1'!BG35</f>
        <v/>
      </c>
      <c r="F25" s="40">
        <f>'Table A-1'!BF35</f>
        <v>8403.3955268934787</v>
      </c>
      <c r="G25" s="40" t="str">
        <f>'Table A-1'!BH35</f>
        <v/>
      </c>
      <c r="H25" s="40" t="str">
        <f>'Table A-1'!BK35</f>
        <v/>
      </c>
      <c r="I25" s="40">
        <f>'Table A-1'!BJ35</f>
        <v>8123.1702794061994</v>
      </c>
      <c r="J25" s="40" t="str">
        <f>'Table A-1'!BL35</f>
        <v/>
      </c>
      <c r="K25" s="40" t="str">
        <f>IF(E25="","",E25*(Inflation!$B$23/Inflation!$B$2))</f>
        <v/>
      </c>
      <c r="L25" s="40">
        <f>IF(F25="","",F25*(Inflation!$B$23/Inflation!$B$2))</f>
        <v>13396.897633037555</v>
      </c>
      <c r="M25" s="40" t="str">
        <f>IF(G25="","",G25*(Inflation!$B$23/Inflation!$B$2))</f>
        <v/>
      </c>
      <c r="N25" s="40" t="str">
        <f>IF(H25="","",H25*(Inflation!$B$23/Inflation!$B$2))</f>
        <v/>
      </c>
      <c r="O25" s="40">
        <f>IF(I25="","",I25*(Inflation!$B$23/Inflation!$B$2))</f>
        <v>12950.155724630977</v>
      </c>
      <c r="P25" s="40" t="str">
        <f>IF(J25="","",J25*(Inflation!$B$23/Inflation!$B$2))</f>
        <v/>
      </c>
    </row>
    <row r="26" spans="1:16" ht="15" x14ac:dyDescent="0.25">
      <c r="A26" s="39" t="str">
        <f>'Table A-1'!B38</f>
        <v>1200-DOL</v>
      </c>
      <c r="B26" s="39" t="str">
        <f>'Table A-1'!C38</f>
        <v>1235-WHD</v>
      </c>
      <c r="C26" s="39" t="str">
        <f>'Table A-1'!A38</f>
        <v>1235-AA41</v>
      </c>
      <c r="D26" s="39" t="str">
        <f>'Table A-1'!D38</f>
        <v>E.O. 14026, Increasing the Minimum Wage for Federal Contractors</v>
      </c>
      <c r="E26" s="40" t="str">
        <f>'Table A-1'!BG38</f>
        <v/>
      </c>
      <c r="F26" s="40">
        <f>'Table A-1'!BF38</f>
        <v>1228.4663573085845</v>
      </c>
      <c r="G26" s="40" t="str">
        <f>'Table A-1'!BH38</f>
        <v/>
      </c>
      <c r="H26" s="40" t="str">
        <f>'Table A-1'!BK38</f>
        <v/>
      </c>
      <c r="I26" s="40">
        <f>'Table A-1'!BJ38</f>
        <v>1230.5698955916473</v>
      </c>
      <c r="J26" s="40" t="str">
        <f>'Table A-1'!BL38</f>
        <v/>
      </c>
      <c r="K26" s="40" t="str">
        <f>IF(E26="","",E26*(Inflation!$B$23/Inflation!$B$2))</f>
        <v/>
      </c>
      <c r="L26" s="40">
        <f>IF(F26="","",F26*(Inflation!$B$23/Inflation!$B$2))</f>
        <v>1958.4509597131403</v>
      </c>
      <c r="M26" s="40" t="str">
        <f>IF(G26="","",G26*(Inflation!$B$23/Inflation!$B$2))</f>
        <v/>
      </c>
      <c r="N26" s="40" t="str">
        <f>IF(H26="","",H26*(Inflation!$B$23/Inflation!$B$2))</f>
        <v/>
      </c>
      <c r="O26" s="40">
        <f>IF(I26="","",I26*(Inflation!$B$23/Inflation!$B$2))</f>
        <v>1961.8044716304573</v>
      </c>
      <c r="P26" s="40" t="str">
        <f>IF(J26="","",J26*(Inflation!$B$23/Inflation!$B$2))</f>
        <v/>
      </c>
    </row>
    <row r="27" spans="1:16" ht="15" x14ac:dyDescent="0.25">
      <c r="A27" s="39" t="str">
        <f>'Table A-1'!B39</f>
        <v>1500-TREAS</v>
      </c>
      <c r="B27" s="39" t="str">
        <f>'Table A-1'!C39</f>
        <v>1505-DO</v>
      </c>
      <c r="C27" s="39" t="str">
        <f>'Table A-1'!A39</f>
        <v>1505-AC77</v>
      </c>
      <c r="D27" s="39" t="str">
        <f>'Table A-1'!D39</f>
        <v xml:space="preserve">Coronavirus State and Local Fiscal Recovery Funds </v>
      </c>
      <c r="E27" s="40" t="str">
        <f>'Table A-1'!BG39</f>
        <v/>
      </c>
      <c r="F27" s="40">
        <f>'Table A-1'!BF39</f>
        <v>234863.11451280545</v>
      </c>
      <c r="G27" s="40" t="str">
        <f>'Table A-1'!BH39</f>
        <v/>
      </c>
      <c r="H27" s="40" t="str">
        <f>'Table A-1'!BK39</f>
        <v/>
      </c>
      <c r="I27" s="40">
        <f>'Table A-1'!BJ39</f>
        <v>234863.11451280545</v>
      </c>
      <c r="J27" s="40" t="str">
        <f>'Table A-1'!BL39</f>
        <v/>
      </c>
      <c r="K27" s="40" t="str">
        <f>IF(E27="","",E27*(Inflation!$B$23/Inflation!$B$2))</f>
        <v/>
      </c>
      <c r="L27" s="40">
        <f>IF(F27="","",F27*(Inflation!$B$23/Inflation!$B$2))</f>
        <v>374424.4921989991</v>
      </c>
      <c r="M27" s="40" t="str">
        <f>IF(G27="","",G27*(Inflation!$B$23/Inflation!$B$2))</f>
        <v/>
      </c>
      <c r="N27" s="40" t="str">
        <f>IF(H27="","",H27*(Inflation!$B$23/Inflation!$B$2))</f>
        <v/>
      </c>
      <c r="O27" s="40">
        <f>IF(I27="","",I27*(Inflation!$B$23/Inflation!$B$2))</f>
        <v>374424.4921989991</v>
      </c>
      <c r="P27" s="40" t="str">
        <f>IF(J27="","",J27*(Inflation!$B$23/Inflation!$B$2))</f>
        <v/>
      </c>
    </row>
    <row r="28" spans="1:16" ht="15" x14ac:dyDescent="0.25">
      <c r="A28" s="39" t="str">
        <f>'Table A-1'!B43</f>
        <v>1600-DHS</v>
      </c>
      <c r="B28" s="39" t="str">
        <f>'Table A-1'!C43</f>
        <v>1615-USCIS</v>
      </c>
      <c r="C28" s="39" t="str">
        <f>'Table A-1'!A43</f>
        <v>1615-AC64</v>
      </c>
      <c r="D28" s="39" t="str">
        <f>'Table A-1'!D43</f>
        <v>Deferred Action for Childhood Arrivals</v>
      </c>
      <c r="E28" s="40">
        <f>'Table A-1'!BG43</f>
        <v>0</v>
      </c>
      <c r="F28" s="40" t="str">
        <f>'Table A-1'!BF43</f>
        <v/>
      </c>
      <c r="G28" s="40">
        <f>'Table A-1'!BH43</f>
        <v>-3611.0039346481044</v>
      </c>
      <c r="H28" s="40">
        <f>'Table A-1'!BK43</f>
        <v>0</v>
      </c>
      <c r="I28" s="40" t="str">
        <f>'Table A-1'!BJ43</f>
        <v/>
      </c>
      <c r="J28" s="40">
        <f>'Table A-1'!BL43</f>
        <v>-3813.2941995359624</v>
      </c>
      <c r="K28" s="40">
        <f>IF(E28="","",E28*(Inflation!$B$23/Inflation!$B$2))</f>
        <v>0</v>
      </c>
      <c r="L28" s="40" t="str">
        <f>IF(F28="","",F28*(Inflation!$B$23/Inflation!$B$2))</f>
        <v/>
      </c>
      <c r="M28" s="40">
        <f>IF(G28="","",G28*(Inflation!$B$23/Inflation!$B$2))</f>
        <v>-5756.750340996975</v>
      </c>
      <c r="N28" s="40">
        <f>IF(H28="","",H28*(Inflation!$B$23/Inflation!$B$2))</f>
        <v>0</v>
      </c>
      <c r="O28" s="40" t="str">
        <f>IF(I28="","",I28*(Inflation!$B$23/Inflation!$B$2))</f>
        <v/>
      </c>
      <c r="P28" s="40">
        <f>IF(J28="","",J28*(Inflation!$B$23/Inflation!$B$2))</f>
        <v>-6079.2464037122954</v>
      </c>
    </row>
    <row r="29" spans="1:16" ht="15" x14ac:dyDescent="0.25">
      <c r="A29" s="39" t="str">
        <f>'Table A-1'!B45</f>
        <v>1600-DHS</v>
      </c>
      <c r="B29" s="39" t="str">
        <f>'Table A-1'!C45</f>
        <v>1615-USCIS</v>
      </c>
      <c r="C29" s="39" t="str">
        <f>'Table A-1'!A45</f>
        <v>1615-AC73</v>
      </c>
      <c r="D29" s="39" t="str">
        <f>'Table A-1'!D45</f>
        <v>Implementation of the Emergency Stopgap USCIS Stabilization Act</v>
      </c>
      <c r="E29" s="40" t="str">
        <f>'Table A-1'!BG45</f>
        <v/>
      </c>
      <c r="F29" s="40">
        <f>'Table A-1'!BF45</f>
        <v>-511.37015661252889</v>
      </c>
      <c r="G29" s="40" t="str">
        <f>'Table A-1'!BH45</f>
        <v/>
      </c>
      <c r="H29" s="40" t="str">
        <f>'Table A-1'!BK45</f>
        <v/>
      </c>
      <c r="I29" s="40">
        <f>'Table A-1'!BJ45</f>
        <v>-521.11655065738591</v>
      </c>
      <c r="J29" s="40" t="str">
        <f>'Table A-1'!BL45</f>
        <v/>
      </c>
      <c r="K29" s="40" t="str">
        <f>IF(E29="","",E29*(Inflation!$B$23/Inflation!$B$2))</f>
        <v/>
      </c>
      <c r="L29" s="40">
        <f>IF(F29="","",F29*(Inflation!$B$23/Inflation!$B$2))</f>
        <v>-815.23874709976769</v>
      </c>
      <c r="M29" s="40" t="str">
        <f>IF(G29="","",G29*(Inflation!$B$23/Inflation!$B$2))</f>
        <v/>
      </c>
      <c r="N29" s="40" t="str">
        <f>IF(H29="","",H29*(Inflation!$B$23/Inflation!$B$2))</f>
        <v/>
      </c>
      <c r="O29" s="40">
        <f>IF(I29="","",I29*(Inflation!$B$23/Inflation!$B$2))</f>
        <v>-830.7766856500034</v>
      </c>
      <c r="P29" s="40" t="str">
        <f>IF(J29="","",J29*(Inflation!$B$23/Inflation!$B$2))</f>
        <v/>
      </c>
    </row>
    <row r="30" spans="1:16" ht="15" x14ac:dyDescent="0.25">
      <c r="A30" s="39" t="str">
        <f>'Table A-1'!B47</f>
        <v>1600-DHS</v>
      </c>
      <c r="B30" s="39" t="str">
        <f>'Table A-1'!C47</f>
        <v>1615-USCIS</v>
      </c>
      <c r="C30" s="39" t="str">
        <f>'Table A-1'!A47</f>
        <v>1615-AC78</v>
      </c>
      <c r="D30" s="39" t="str">
        <f>'Table A-1'!D47</f>
        <v xml:space="preserve">Temporary Increase of the Automatic Extension Period of Employment Authorization and Documentation for Certain Renewal Applicants </v>
      </c>
      <c r="E30" s="40">
        <f>'Table A-1'!BG47</f>
        <v>0</v>
      </c>
      <c r="F30" s="40">
        <f>'Table A-1'!BF47</f>
        <v>600.70041569992259</v>
      </c>
      <c r="G30" s="40">
        <f>'Table A-1'!BH47</f>
        <v>4479.5548917246715</v>
      </c>
      <c r="H30" s="40">
        <f>'Table A-1'!BK47</f>
        <v>0</v>
      </c>
      <c r="I30" s="40">
        <f>'Table A-1'!BJ47</f>
        <v>530.97922432228438</v>
      </c>
      <c r="J30" s="40">
        <f>'Table A-1'!BL47</f>
        <v>3959.5431253537954</v>
      </c>
      <c r="K30" s="40">
        <f>IF(E30="","",E30*(Inflation!$B$23/Inflation!$B$2))</f>
        <v>0</v>
      </c>
      <c r="L30" s="40">
        <f>IF(F30="","",F30*(Inflation!$B$23/Inflation!$B$2))</f>
        <v>957.65121985516396</v>
      </c>
      <c r="M30" s="40">
        <f>IF(G30="","",G30*(Inflation!$B$23/Inflation!$B$2))</f>
        <v>7141.4154116571744</v>
      </c>
      <c r="N30" s="40">
        <f>IF(H30="","",H30*(Inflation!$B$23/Inflation!$B$2))</f>
        <v>0</v>
      </c>
      <c r="O30" s="40">
        <f>IF(I30="","",I30*(Inflation!$B$23/Inflation!$B$2))</f>
        <v>846.49999999999977</v>
      </c>
      <c r="P30" s="40">
        <f>IF(J30="","",J30*(Inflation!$B$23/Inflation!$B$2))</f>
        <v>6312.3999999999987</v>
      </c>
    </row>
    <row r="31" spans="1:16" ht="15" x14ac:dyDescent="0.25">
      <c r="A31" s="39" t="str">
        <f>'Table A-1'!B48</f>
        <v>1600-DHS</v>
      </c>
      <c r="B31" s="39" t="str">
        <f>'Table A-1'!C48</f>
        <v>1651-USCBP</v>
      </c>
      <c r="C31" s="39" t="str">
        <f>'Table A-1'!A48</f>
        <v>1651-AB40</v>
      </c>
      <c r="D31" s="39" t="str">
        <f>'Table A-1'!D48</f>
        <v>Electronic System for Travel Authorization (ESTA)--Extension of and Increase in Travel Promotion Fee</v>
      </c>
      <c r="E31" s="40" t="str">
        <f>'Table A-1'!BG48</f>
        <v/>
      </c>
      <c r="F31" s="40">
        <f>'Table A-1'!BF48</f>
        <v>-69.814515850053468</v>
      </c>
      <c r="G31" s="40" t="str">
        <f>'Table A-1'!BH48</f>
        <v/>
      </c>
      <c r="H31" s="40" t="str">
        <f>'Table A-1'!BK48</f>
        <v/>
      </c>
      <c r="I31" s="40">
        <f>'Table A-1'!BJ48</f>
        <v>-69.877242279388639</v>
      </c>
      <c r="J31" s="40" t="str">
        <f>'Table A-1'!BL48</f>
        <v/>
      </c>
      <c r="K31" s="40" t="str">
        <f>IF(E31="","",E31*(Inflation!$B$23/Inflation!$B$2))</f>
        <v/>
      </c>
      <c r="L31" s="40">
        <f>IF(F31="","",F31*(Inflation!$B$23/Inflation!$B$2))</f>
        <v>-111.3</v>
      </c>
      <c r="M31" s="40" t="str">
        <f>IF(G31="","",G31*(Inflation!$B$23/Inflation!$B$2))</f>
        <v/>
      </c>
      <c r="N31" s="40" t="str">
        <f>IF(H31="","",H31*(Inflation!$B$23/Inflation!$B$2))</f>
        <v/>
      </c>
      <c r="O31" s="40">
        <f>IF(I31="","",I31*(Inflation!$B$23/Inflation!$B$2))</f>
        <v>-111.39999999999998</v>
      </c>
      <c r="P31" s="40" t="str">
        <f>IF(J31="","",J31*(Inflation!$B$23/Inflation!$B$2))</f>
        <v/>
      </c>
    </row>
    <row r="32" spans="1:16" ht="15" x14ac:dyDescent="0.25">
      <c r="A32" s="39" t="str">
        <f>'Table A-1'!B49</f>
        <v>1800-ED</v>
      </c>
      <c r="B32" s="39" t="str">
        <f>'Table A-1'!C49</f>
        <v>1810-OESE</v>
      </c>
      <c r="C32" s="39" t="str">
        <f>'Table A-1'!A49</f>
        <v>1810-AB67</v>
      </c>
      <c r="D32" s="39" t="str">
        <f>'Table A-1'!D49</f>
        <v>Final Priorities, Requirements, and Definitions-Mental Health Service Professional Demonstration Grant Program</v>
      </c>
      <c r="E32" s="40" t="str">
        <f>'Table A-1'!BG49</f>
        <v/>
      </c>
      <c r="F32" s="40">
        <f>'Table A-1'!BF49</f>
        <v>68.120902258003639</v>
      </c>
      <c r="G32" s="40" t="str">
        <f>'Table A-1'!BH49</f>
        <v/>
      </c>
      <c r="H32" s="40" t="str">
        <f>'Table A-1'!BK49</f>
        <v/>
      </c>
      <c r="I32" s="40">
        <f>'Table A-1'!BJ49</f>
        <v>68.120902258003639</v>
      </c>
      <c r="J32" s="40" t="str">
        <f>'Table A-1'!BL49</f>
        <v/>
      </c>
      <c r="K32" s="40" t="str">
        <f>IF(E32="","",E32*(Inflation!$B$23/Inflation!$B$2))</f>
        <v/>
      </c>
      <c r="L32" s="40">
        <f>IF(F32="","",F32*(Inflation!$B$23/Inflation!$B$2))</f>
        <v>108.59999999999997</v>
      </c>
      <c r="M32" s="40" t="str">
        <f>IF(G32="","",G32*(Inflation!$B$23/Inflation!$B$2))</f>
        <v/>
      </c>
      <c r="N32" s="40" t="str">
        <f>IF(H32="","",H32*(Inflation!$B$23/Inflation!$B$2))</f>
        <v/>
      </c>
      <c r="O32" s="40">
        <f>IF(I32="","",I32*(Inflation!$B$23/Inflation!$B$2))</f>
        <v>108.59999999999997</v>
      </c>
      <c r="P32" s="40" t="str">
        <f>IF(J32="","",J32*(Inflation!$B$23/Inflation!$B$2))</f>
        <v/>
      </c>
    </row>
    <row r="33" spans="1:16" ht="15" x14ac:dyDescent="0.25">
      <c r="A33" s="39" t="str">
        <f>'Table A-1'!B50</f>
        <v>1800-ED</v>
      </c>
      <c r="B33" s="39" t="str">
        <f>'Table A-1'!C50</f>
        <v>1810-OESE</v>
      </c>
      <c r="C33" s="39" t="str">
        <f>'Table A-1'!A50</f>
        <v>1810-AB68</v>
      </c>
      <c r="D33" s="39" t="str">
        <f>'Table A-1'!D50</f>
        <v>Final Priorities, Requirements, and Definitions-School-Based Mental Health Services Grant Program</v>
      </c>
      <c r="E33" s="40" t="str">
        <f>'Table A-1'!BG50</f>
        <v/>
      </c>
      <c r="F33" s="40">
        <f>'Table A-1'!BF50</f>
        <v>68.120902258003639</v>
      </c>
      <c r="G33" s="40" t="str">
        <f>'Table A-1'!BH50</f>
        <v/>
      </c>
      <c r="H33" s="40" t="str">
        <f>'Table A-1'!BK50</f>
        <v/>
      </c>
      <c r="I33" s="40">
        <f>'Table A-1'!BJ50</f>
        <v>68.120902258003639</v>
      </c>
      <c r="J33" s="40" t="str">
        <f>'Table A-1'!BL50</f>
        <v/>
      </c>
      <c r="K33" s="40" t="str">
        <f>IF(E33="","",E33*(Inflation!$B$23/Inflation!$B$2))</f>
        <v/>
      </c>
      <c r="L33" s="40">
        <f>IF(F33="","",F33*(Inflation!$B$23/Inflation!$B$2))</f>
        <v>108.59999999999997</v>
      </c>
      <c r="M33" s="40" t="str">
        <f>IF(G33="","",G33*(Inflation!$B$23/Inflation!$B$2))</f>
        <v/>
      </c>
      <c r="N33" s="40" t="str">
        <f>IF(H33="","",H33*(Inflation!$B$23/Inflation!$B$2))</f>
        <v/>
      </c>
      <c r="O33" s="40">
        <f>IF(I33="","",I33*(Inflation!$B$23/Inflation!$B$2))</f>
        <v>108.59999999999997</v>
      </c>
      <c r="P33" s="40" t="str">
        <f>IF(J33="","",J33*(Inflation!$B$23/Inflation!$B$2))</f>
        <v/>
      </c>
    </row>
    <row r="34" spans="1:16" ht="15" x14ac:dyDescent="0.25">
      <c r="A34" s="39" t="str">
        <f>'Table A-1'!B64</f>
        <v>2900-VA</v>
      </c>
      <c r="B34" s="39" t="str">
        <f>'Table A-1'!C64</f>
        <v>2900-VA</v>
      </c>
      <c r="C34" s="39" t="str">
        <f>'Table A-1'!A64</f>
        <v>2900-AP02</v>
      </c>
      <c r="D34" s="39" t="str">
        <f>'Table A-1'!D64</f>
        <v>Civilian Health and Medical Program of the Department of Veterans Affairs</v>
      </c>
      <c r="E34" s="40" t="str">
        <f>'Table A-1'!BG64</f>
        <v/>
      </c>
      <c r="F34" s="40">
        <f>'Table A-1'!BF64</f>
        <v>-55.515399018806214</v>
      </c>
      <c r="G34" s="40" t="str">
        <f>'Table A-1'!BH64</f>
        <v/>
      </c>
      <c r="H34" s="40" t="str">
        <f>'Table A-1'!BK64</f>
        <v/>
      </c>
      <c r="I34" s="40">
        <f>'Table A-1'!BJ64</f>
        <v>-57.796131989433299</v>
      </c>
      <c r="J34" s="40" t="str">
        <f>'Table A-1'!BL64</f>
        <v/>
      </c>
      <c r="K34" s="40" t="str">
        <f>IF(E34="","",E34*(Inflation!$B$23/Inflation!$B$2))</f>
        <v/>
      </c>
      <c r="L34" s="40">
        <f>IF(F34="","",F34*(Inflation!$B$23/Inflation!$B$2))</f>
        <v>-88.503999999999991</v>
      </c>
      <c r="M34" s="40" t="str">
        <f>IF(G34="","",G34*(Inflation!$B$23/Inflation!$B$2))</f>
        <v/>
      </c>
      <c r="N34" s="40" t="str">
        <f>IF(H34="","",H34*(Inflation!$B$23/Inflation!$B$2))</f>
        <v/>
      </c>
      <c r="O34" s="40">
        <f>IF(I34="","",I34*(Inflation!$B$23/Inflation!$B$2))</f>
        <v>-92.139999999999986</v>
      </c>
      <c r="P34" s="40" t="str">
        <f>IF(J34="","",J34*(Inflation!$B$23/Inflation!$B$2))</f>
        <v/>
      </c>
    </row>
    <row r="35" spans="1:16" ht="15" x14ac:dyDescent="0.25">
      <c r="A35" s="39" t="str">
        <f>'Table A-1'!B65</f>
        <v>2900-VA</v>
      </c>
      <c r="B35" s="39" t="str">
        <f>'Table A-1'!C65</f>
        <v>2900-VA</v>
      </c>
      <c r="C35" s="39" t="str">
        <f>'Table A-1'!A65</f>
        <v>2900-AR15</v>
      </c>
      <c r="D35" s="39" t="str">
        <f>'Table A-1'!D65</f>
        <v>Supportive Services for Veterans Families</v>
      </c>
      <c r="E35" s="40" t="str">
        <f>'Table A-1'!BG65</f>
        <v/>
      </c>
      <c r="F35" s="40">
        <f>'Table A-1'!BF65</f>
        <v>138.39959368513743</v>
      </c>
      <c r="G35" s="40" t="str">
        <f>'Table A-1'!BH65</f>
        <v/>
      </c>
      <c r="H35" s="40" t="str">
        <f>'Table A-1'!BK65</f>
        <v/>
      </c>
      <c r="I35" s="40">
        <f>'Table A-1'!BJ65</f>
        <v>144.10142611170514</v>
      </c>
      <c r="J35" s="40" t="str">
        <f>'Table A-1'!BL65</f>
        <v/>
      </c>
      <c r="K35" s="40" t="str">
        <f>IF(E35="","",E35*(Inflation!$B$23/Inflation!$B$2))</f>
        <v/>
      </c>
      <c r="L35" s="40">
        <f>IF(F35="","",F35*(Inflation!$B$23/Inflation!$B$2))</f>
        <v>220.64</v>
      </c>
      <c r="M35" s="40" t="str">
        <f>IF(G35="","",G35*(Inflation!$B$23/Inflation!$B$2))</f>
        <v/>
      </c>
      <c r="N35" s="40" t="str">
        <f>IF(H35="","",H35*(Inflation!$B$23/Inflation!$B$2))</f>
        <v/>
      </c>
      <c r="O35" s="40">
        <f>IF(I35="","",I35*(Inflation!$B$23/Inflation!$B$2))</f>
        <v>229.72999999999996</v>
      </c>
      <c r="P35" s="40" t="str">
        <f>IF(J35="","",J35*(Inflation!$B$23/Inflation!$B$2))</f>
        <v/>
      </c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7"/>
  <sheetViews>
    <sheetView topLeftCell="C2" workbookViewId="0">
      <selection activeCell="C8" sqref="A8:XFD8"/>
    </sheetView>
  </sheetViews>
  <sheetFormatPr defaultRowHeight="12.75" x14ac:dyDescent="0.2"/>
  <cols>
    <col min="1" max="1" width="7" customWidth="1"/>
    <col min="2" max="2" width="9.85546875" customWidth="1"/>
    <col min="3" max="3" width="10.42578125" bestFit="1" customWidth="1"/>
    <col min="4" max="4" width="111.42578125" customWidth="1"/>
    <col min="5" max="5" width="12" customWidth="1"/>
    <col min="6" max="6" width="10.140625" customWidth="1"/>
    <col min="7" max="8" width="12" customWidth="1"/>
    <col min="9" max="9" width="9.85546875" customWidth="1"/>
    <col min="10" max="10" width="12.140625" customWidth="1"/>
    <col min="11" max="11" width="11" customWidth="1"/>
    <col min="12" max="12" width="10.42578125" customWidth="1"/>
    <col min="13" max="13" width="11.42578125" customWidth="1"/>
    <col min="14" max="14" width="11.5703125" customWidth="1"/>
    <col min="15" max="15" width="9.5703125" customWidth="1"/>
    <col min="16" max="16" width="11.42578125" customWidth="1"/>
  </cols>
  <sheetData>
    <row r="1" spans="1:16" ht="15" x14ac:dyDescent="0.25">
      <c r="A1" s="5" t="s">
        <v>465</v>
      </c>
    </row>
    <row r="3" spans="1:16" ht="15" x14ac:dyDescent="0.25">
      <c r="A3" s="6"/>
      <c r="B3" s="6"/>
      <c r="C3" s="6"/>
      <c r="D3" s="6"/>
      <c r="E3" s="84" t="s">
        <v>86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ht="15" x14ac:dyDescent="0.25">
      <c r="A4" s="6"/>
      <c r="B4" s="6"/>
      <c r="C4" s="6"/>
      <c r="D4" s="6"/>
      <c r="E4" s="91" t="s">
        <v>59</v>
      </c>
      <c r="F4" s="91"/>
      <c r="G4" s="91"/>
      <c r="H4" s="91"/>
      <c r="I4" s="91"/>
      <c r="J4" s="91"/>
      <c r="K4" s="92" t="s">
        <v>145</v>
      </c>
      <c r="L4" s="92"/>
      <c r="M4" s="92"/>
      <c r="N4" s="92"/>
      <c r="O4" s="92"/>
      <c r="P4" s="92"/>
    </row>
    <row r="5" spans="1:16" ht="45" x14ac:dyDescent="0.25">
      <c r="A5" s="9" t="str">
        <f>'[1]Table A-1'!A3</f>
        <v>Agency</v>
      </c>
      <c r="B5" s="9" t="str">
        <f>'[1]Table A-1'!B3</f>
        <v>Subagency</v>
      </c>
      <c r="C5" s="9" t="str">
        <f>'[1]Table A-1'!C3</f>
        <v>RIN</v>
      </c>
      <c r="D5" s="9" t="str">
        <f>'[1]Table A-1'!D3</f>
        <v>Title</v>
      </c>
      <c r="E5" s="11" t="s">
        <v>64</v>
      </c>
      <c r="F5" s="11" t="s">
        <v>65</v>
      </c>
      <c r="G5" s="11" t="s">
        <v>66</v>
      </c>
      <c r="H5" s="11" t="s">
        <v>67</v>
      </c>
      <c r="I5" s="11" t="s">
        <v>68</v>
      </c>
      <c r="J5" s="11" t="s">
        <v>69</v>
      </c>
      <c r="K5" s="11" t="s">
        <v>64</v>
      </c>
      <c r="L5" s="11" t="s">
        <v>65</v>
      </c>
      <c r="M5" s="11" t="s">
        <v>66</v>
      </c>
      <c r="N5" s="11" t="s">
        <v>67</v>
      </c>
      <c r="O5" s="11" t="s">
        <v>68</v>
      </c>
      <c r="P5" s="11" t="s">
        <v>69</v>
      </c>
    </row>
    <row r="6" spans="1:16" ht="15" x14ac:dyDescent="0.25">
      <c r="A6" s="39" t="str">
        <f>'Table A-1'!B23</f>
        <v>0900-HHS</v>
      </c>
      <c r="B6" s="39" t="str">
        <f>'Table A-1'!C23</f>
        <v>0938-CMS</v>
      </c>
      <c r="C6" s="39" t="str">
        <f>'Table A-1'!A23</f>
        <v>0938-AU73</v>
      </c>
      <c r="D6" s="39" t="str">
        <f>'Table A-1'!D23</f>
        <v>Reassignment of Medicaid Provider Claims (CMS-2444)</v>
      </c>
      <c r="E6" s="40" t="str">
        <f>'Table A-1'!BO23</f>
        <v/>
      </c>
      <c r="F6" s="40">
        <f>'Table A-1'!BN23</f>
        <v>47.844971613608649</v>
      </c>
      <c r="G6" s="40" t="str">
        <f>'Table A-1'!BP23</f>
        <v/>
      </c>
      <c r="H6" s="40" t="str">
        <f>'Table A-1'!BS23</f>
        <v/>
      </c>
      <c r="I6" s="40">
        <f>'Table A-1'!BR23</f>
        <v>47.844971613608649</v>
      </c>
      <c r="J6" s="40" t="str">
        <f>'Table A-1'!BT23</f>
        <v/>
      </c>
      <c r="K6" s="40" t="str">
        <f>IF(E6="","",E6*(Inflation!$B$23/Inflation!$B$2))</f>
        <v/>
      </c>
      <c r="L6" s="40">
        <f>IF(F6="","",F6*(Inflation!$B$23/Inflation!$B$2))</f>
        <v>76.275617982253237</v>
      </c>
      <c r="M6" s="40" t="str">
        <f>IF(G6="","",G6*(Inflation!$B$23/Inflation!$B$2))</f>
        <v/>
      </c>
      <c r="N6" s="40" t="str">
        <f>IF(H6="","",H6*(Inflation!$B$23/Inflation!$B$2))</f>
        <v/>
      </c>
      <c r="O6" s="40">
        <f>IF(I6="","",I6*(Inflation!$B$23/Inflation!$B$2))</f>
        <v>76.275617982253237</v>
      </c>
      <c r="P6" s="40" t="str">
        <f>IF(J6="","",J6*(Inflation!$B$23/Inflation!$B$2))</f>
        <v/>
      </c>
    </row>
    <row r="7" spans="1:16" ht="15" x14ac:dyDescent="0.25">
      <c r="A7" s="39" t="str">
        <f>'Table A-1'!B37</f>
        <v>1200-DOL</v>
      </c>
      <c r="B7" s="39" t="str">
        <f>'Table A-1'!C37</f>
        <v>1235-WHD</v>
      </c>
      <c r="C7" s="39" t="str">
        <f>'Table A-1'!A37</f>
        <v>1235-AA21</v>
      </c>
      <c r="D7" s="39" t="str">
        <f>'Table A-1'!D37</f>
        <v>Tip Regulations Under the Fair Labor Standards Act (FLSA); Partial Withdrawal</v>
      </c>
      <c r="E7" s="40">
        <f>'Table A-1'!BO37</f>
        <v>0</v>
      </c>
      <c r="F7" s="40">
        <f>'Table A-1'!BN37</f>
        <v>28.782013147718484</v>
      </c>
      <c r="G7" s="40">
        <f>'Table A-1'!BP37</f>
        <v>513.96452049497293</v>
      </c>
      <c r="H7" s="40">
        <f>'Table A-1'!BS37</f>
        <v>0</v>
      </c>
      <c r="I7" s="40">
        <f>'Table A-1'!BR37</f>
        <v>28.782013147718484</v>
      </c>
      <c r="J7" s="40">
        <f>'Table A-1'!BT37</f>
        <v>513.96452049497293</v>
      </c>
      <c r="K7" s="40">
        <f>IF(E7="","",E7*(Inflation!$B$23/Inflation!$B$2))</f>
        <v>0</v>
      </c>
      <c r="L7" s="40">
        <f>IF(F7="","",F7*(Inflation!$B$23/Inflation!$B$2))</f>
        <v>45.884985727343029</v>
      </c>
      <c r="M7" s="40">
        <f>IF(G7="","",G7*(Inflation!$B$23/Inflation!$B$2))</f>
        <v>819.37474513112556</v>
      </c>
      <c r="N7" s="40">
        <f>IF(H7="","",H7*(Inflation!$B$23/Inflation!$B$2))</f>
        <v>0</v>
      </c>
      <c r="O7" s="40">
        <f>IF(I7="","",I7*(Inflation!$B$23/Inflation!$B$2))</f>
        <v>45.884985727343029</v>
      </c>
      <c r="P7" s="40">
        <f>IF(J7="","",J7*(Inflation!$B$23/Inflation!$B$2))</f>
        <v>819.37474513112556</v>
      </c>
    </row>
  </sheetData>
  <mergeCells count="3">
    <mergeCell ref="E3:P3"/>
    <mergeCell ref="E4:J4"/>
    <mergeCell ref="K4:P4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6"/>
  <sheetViews>
    <sheetView workbookViewId="0">
      <selection activeCell="B2" sqref="B2"/>
    </sheetView>
  </sheetViews>
  <sheetFormatPr defaultRowHeight="12.75" x14ac:dyDescent="0.2"/>
  <cols>
    <col min="1" max="1" width="37.42578125" customWidth="1"/>
    <col min="2" max="2" width="74.5703125" style="30" customWidth="1"/>
    <col min="3" max="3" width="15.7109375" style="18" customWidth="1"/>
    <col min="4" max="4" width="46.140625" style="25" customWidth="1"/>
  </cols>
  <sheetData>
    <row r="1" spans="1:4" ht="15" x14ac:dyDescent="0.25">
      <c r="A1" s="5" t="s">
        <v>470</v>
      </c>
      <c r="B1" s="28"/>
      <c r="C1" s="27"/>
      <c r="D1" s="24"/>
    </row>
    <row r="2" spans="1:4" ht="15" x14ac:dyDescent="0.25">
      <c r="A2" s="6"/>
      <c r="B2" s="28"/>
      <c r="C2" s="27"/>
      <c r="D2" s="24"/>
    </row>
    <row r="3" spans="1:4" s="26" customFormat="1" ht="45" x14ac:dyDescent="0.2">
      <c r="A3" s="20" t="s">
        <v>11</v>
      </c>
      <c r="B3" s="29" t="s">
        <v>125</v>
      </c>
      <c r="C3" s="29" t="s">
        <v>126</v>
      </c>
      <c r="D3" s="20" t="s">
        <v>132</v>
      </c>
    </row>
    <row r="4" spans="1:4" ht="15" x14ac:dyDescent="0.25">
      <c r="A4" s="65" t="s">
        <v>134</v>
      </c>
      <c r="B4" s="65" t="s">
        <v>151</v>
      </c>
      <c r="C4" s="22" t="s">
        <v>128</v>
      </c>
      <c r="D4" s="9" t="s">
        <v>152</v>
      </c>
    </row>
    <row r="5" spans="1:4" ht="15" x14ac:dyDescent="0.25">
      <c r="A5" s="65" t="s">
        <v>131</v>
      </c>
      <c r="B5" s="65" t="s">
        <v>153</v>
      </c>
      <c r="C5" s="22" t="s">
        <v>129</v>
      </c>
      <c r="D5" s="9" t="s">
        <v>154</v>
      </c>
    </row>
    <row r="6" spans="1:4" ht="15" x14ac:dyDescent="0.25">
      <c r="A6" s="65" t="s">
        <v>130</v>
      </c>
      <c r="B6" s="65" t="s">
        <v>156</v>
      </c>
      <c r="C6" s="22" t="s">
        <v>129</v>
      </c>
      <c r="D6" s="9" t="s">
        <v>157</v>
      </c>
    </row>
    <row r="7" spans="1:4" ht="15" x14ac:dyDescent="0.25">
      <c r="A7" s="65" t="s">
        <v>159</v>
      </c>
      <c r="B7" s="65" t="s">
        <v>160</v>
      </c>
      <c r="C7" s="22" t="s">
        <v>128</v>
      </c>
      <c r="D7" s="9" t="s">
        <v>161</v>
      </c>
    </row>
    <row r="8" spans="1:4" ht="30" x14ac:dyDescent="0.25">
      <c r="A8" s="65" t="s">
        <v>159</v>
      </c>
      <c r="B8" s="65" t="s">
        <v>162</v>
      </c>
      <c r="C8" s="22" t="s">
        <v>128</v>
      </c>
      <c r="D8" s="9" t="s">
        <v>163</v>
      </c>
    </row>
    <row r="9" spans="1:4" ht="30" x14ac:dyDescent="0.25">
      <c r="A9" s="65" t="s">
        <v>134</v>
      </c>
      <c r="B9" s="65" t="s">
        <v>164</v>
      </c>
      <c r="C9" s="22" t="s">
        <v>129</v>
      </c>
      <c r="D9" s="9" t="s">
        <v>165</v>
      </c>
    </row>
    <row r="10" spans="1:4" ht="30" x14ac:dyDescent="0.25">
      <c r="A10" s="65" t="s">
        <v>159</v>
      </c>
      <c r="B10" s="65" t="s">
        <v>166</v>
      </c>
      <c r="C10" s="22" t="s">
        <v>128</v>
      </c>
      <c r="D10" s="9" t="s">
        <v>167</v>
      </c>
    </row>
    <row r="11" spans="1:4" ht="15" x14ac:dyDescent="0.25">
      <c r="A11" s="65" t="s">
        <v>134</v>
      </c>
      <c r="B11" s="65" t="s">
        <v>168</v>
      </c>
      <c r="C11" s="22" t="s">
        <v>128</v>
      </c>
      <c r="D11" s="9" t="s">
        <v>169</v>
      </c>
    </row>
    <row r="12" spans="1:4" ht="15" x14ac:dyDescent="0.25">
      <c r="A12" s="65" t="s">
        <v>133</v>
      </c>
      <c r="B12" s="65" t="s">
        <v>170</v>
      </c>
      <c r="C12" s="22" t="s">
        <v>128</v>
      </c>
      <c r="D12" s="9" t="s">
        <v>171</v>
      </c>
    </row>
    <row r="13" spans="1:4" ht="30" x14ac:dyDescent="0.25">
      <c r="A13" s="65" t="s">
        <v>172</v>
      </c>
      <c r="B13" s="65" t="s">
        <v>173</v>
      </c>
      <c r="C13" s="22" t="s">
        <v>128</v>
      </c>
      <c r="D13" s="9" t="s">
        <v>174</v>
      </c>
    </row>
    <row r="14" spans="1:4" ht="15" x14ac:dyDescent="0.25">
      <c r="A14" s="65" t="s">
        <v>159</v>
      </c>
      <c r="B14" s="65" t="s">
        <v>175</v>
      </c>
      <c r="C14" s="22" t="s">
        <v>128</v>
      </c>
      <c r="D14" s="9" t="s">
        <v>176</v>
      </c>
    </row>
    <row r="15" spans="1:4" ht="30" x14ac:dyDescent="0.25">
      <c r="A15" s="65" t="s">
        <v>127</v>
      </c>
      <c r="B15" s="65" t="s">
        <v>178</v>
      </c>
      <c r="C15" s="22" t="s">
        <v>129</v>
      </c>
      <c r="D15" s="9" t="s">
        <v>179</v>
      </c>
    </row>
    <row r="16" spans="1:4" ht="15" x14ac:dyDescent="0.25">
      <c r="A16" s="65" t="s">
        <v>131</v>
      </c>
      <c r="B16" s="65" t="s">
        <v>180</v>
      </c>
      <c r="C16" s="22" t="s">
        <v>129</v>
      </c>
      <c r="D16" s="9" t="s">
        <v>181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54F59BD02E8D4A8D4D2E053D0B8601" ma:contentTypeVersion="2" ma:contentTypeDescription="Create a new document." ma:contentTypeScope="" ma:versionID="f9073d35644979901d87d3f7a028acc8">
  <xsd:schema xmlns:xsd="http://www.w3.org/2001/XMLSchema" xmlns:xs="http://www.w3.org/2001/XMLSchema" xmlns:p="http://schemas.microsoft.com/office/2006/metadata/properties" xmlns:ns2="2dc5fc59-671e-4992-9137-367d33e7a620" targetNamespace="http://schemas.microsoft.com/office/2006/metadata/properties" ma:root="true" ma:fieldsID="326b558bee1f799ee9c71add787cd2ad" ns2:_="">
    <xsd:import namespace="2dc5fc59-671e-4992-9137-367d33e7a6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5fc59-671e-4992-9137-367d33e7a6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A097F6-88A8-4E00-8254-8B46C2BBF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c5fc59-671e-4992-9137-367d33e7a6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364556-19C1-4E09-AE63-DDE48293C54C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2dc5fc59-671e-4992-9137-367d33e7a62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428FF83-69CB-4DB6-B0B4-CF92994A38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Notes and Contents</vt:lpstr>
      <vt:lpstr>Table 1-5</vt:lpstr>
      <vt:lpstr>Table 1-6(a)</vt:lpstr>
      <vt:lpstr>Table 1-6(b)</vt:lpstr>
      <vt:lpstr>Table 1-6(c)</vt:lpstr>
      <vt:lpstr>Table 1-6(d)</vt:lpstr>
      <vt:lpstr>Table 1-7(a)</vt:lpstr>
      <vt:lpstr>Table 1-7(b)</vt:lpstr>
      <vt:lpstr>Table 1-10</vt:lpstr>
      <vt:lpstr>Table A-1</vt:lpstr>
      <vt:lpstr>Inflation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2021-01-25T21:02:43Z</dcterms:created>
  <dcterms:modified xsi:type="dcterms:W3CDTF">2023-10-17T13:47:58Z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0x010100C854F59BD02E8D4A8D4D2E053D0B8601</vt:lpwstr>
  </property>
</Properties>
</file>