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8_{794BDC3F-8566-47DD-B4A4-5A233C8F0CE8}" xr6:coauthVersionLast="47" xr6:coauthVersionMax="47" xr10:uidLastSave="{00000000-0000-0000-0000-000000000000}"/>
  <bookViews>
    <workbookView xWindow="-98" yWindow="-98" windowWidth="19396" windowHeight="11475" xr2:uid="{00000000-000D-0000-FFFF-FFFF00000000}"/>
  </bookViews>
  <sheets>
    <sheet name="Notes and Contents" sheetId="10" r:id="rId1"/>
    <sheet name="Table 1-5" sheetId="8" r:id="rId2"/>
    <sheet name="Table 1-6(a)" sheetId="9" r:id="rId3"/>
    <sheet name="Table 1-6(b)" sheetId="15" r:id="rId4"/>
    <sheet name="Table 1-6(c)" sheetId="7" r:id="rId5"/>
    <sheet name="Table 1-6(d)" sheetId="13" r:id="rId6"/>
    <sheet name="Table 1-7(a)" sheetId="16" r:id="rId7"/>
    <sheet name="Table 1-7(b)" sheetId="11" r:id="rId8"/>
    <sheet name="Table 1-10" sheetId="17" r:id="rId9"/>
    <sheet name="Table A-1" sheetId="3" r:id="rId10"/>
    <sheet name="Inflation" sheetId="12" r:id="rId11"/>
  </sheets>
  <externalReferences>
    <externalReference r:id="rId12"/>
  </externalReferences>
  <definedNames>
    <definedName name="_xlnm._FilterDatabase" localSheetId="9" hidden="1">'Table A-1'!$A$3:$AM$52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8" l="1"/>
  <c r="C9" i="9"/>
  <c r="D9" i="9"/>
  <c r="C21" i="15"/>
  <c r="D21" i="15"/>
  <c r="C24" i="15" l="1"/>
  <c r="D24" i="15"/>
  <c r="C12" i="9" l="1"/>
  <c r="D12" i="9"/>
  <c r="C13" i="9"/>
  <c r="D13" i="9"/>
  <c r="C8" i="9"/>
  <c r="D8" i="9"/>
  <c r="D6" i="9"/>
  <c r="C7" i="9"/>
  <c r="D7" i="9"/>
  <c r="C10" i="9"/>
  <c r="D10" i="9"/>
  <c r="C11" i="9"/>
  <c r="D11" i="9"/>
  <c r="D5" i="9"/>
  <c r="C7" i="15"/>
  <c r="D7" i="15"/>
  <c r="C8" i="15"/>
  <c r="D8" i="15"/>
  <c r="C9" i="15"/>
  <c r="D9" i="15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2" i="15"/>
  <c r="D22" i="15"/>
  <c r="C23" i="15"/>
  <c r="D23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6" i="15"/>
  <c r="C36" i="16"/>
  <c r="D36" i="16"/>
  <c r="C40" i="16"/>
  <c r="D40" i="16"/>
  <c r="C7" i="16"/>
  <c r="D7" i="16"/>
  <c r="C8" i="16"/>
  <c r="D8" i="16"/>
  <c r="C9" i="16"/>
  <c r="D9" i="16"/>
  <c r="C10" i="16"/>
  <c r="D10" i="16"/>
  <c r="C11" i="16"/>
  <c r="D11" i="16"/>
  <c r="C12" i="16"/>
  <c r="D12" i="16"/>
  <c r="C13" i="16"/>
  <c r="D13" i="16"/>
  <c r="C14" i="16"/>
  <c r="D14" i="16"/>
  <c r="C15" i="16"/>
  <c r="D15" i="16"/>
  <c r="C16" i="16"/>
  <c r="D16" i="16"/>
  <c r="C17" i="16"/>
  <c r="D17" i="16"/>
  <c r="C18" i="16"/>
  <c r="D18" i="16"/>
  <c r="C19" i="16"/>
  <c r="D19" i="16"/>
  <c r="C20" i="16"/>
  <c r="D20" i="16"/>
  <c r="C21" i="16"/>
  <c r="D21" i="16"/>
  <c r="C22" i="16"/>
  <c r="D22" i="16"/>
  <c r="C23" i="16"/>
  <c r="D23" i="16"/>
  <c r="C24" i="16"/>
  <c r="D24" i="16"/>
  <c r="C25" i="16"/>
  <c r="D25" i="16"/>
  <c r="C26" i="16"/>
  <c r="D26" i="16"/>
  <c r="C27" i="16"/>
  <c r="D27" i="16"/>
  <c r="C28" i="16"/>
  <c r="D28" i="16"/>
  <c r="C29" i="16"/>
  <c r="D29" i="16"/>
  <c r="C30" i="16"/>
  <c r="D30" i="16"/>
  <c r="C31" i="16"/>
  <c r="D31" i="16"/>
  <c r="C32" i="16"/>
  <c r="D32" i="16"/>
  <c r="C33" i="16"/>
  <c r="D33" i="16"/>
  <c r="C34" i="16"/>
  <c r="D34" i="16"/>
  <c r="C35" i="16"/>
  <c r="D35" i="16"/>
  <c r="C37" i="16"/>
  <c r="D37" i="16"/>
  <c r="C38" i="16"/>
  <c r="D38" i="16"/>
  <c r="C39" i="16"/>
  <c r="D39" i="16"/>
  <c r="C6" i="16"/>
  <c r="C4" i="13"/>
  <c r="C41" i="13"/>
  <c r="D41" i="13"/>
  <c r="C20" i="13"/>
  <c r="D20" i="13"/>
  <c r="C21" i="13"/>
  <c r="D21" i="13"/>
  <c r="C22" i="13"/>
  <c r="D22" i="13"/>
  <c r="C23" i="13"/>
  <c r="D23" i="13"/>
  <c r="C24" i="13"/>
  <c r="D24" i="13"/>
  <c r="C25" i="13"/>
  <c r="D25" i="13"/>
  <c r="C26" i="13"/>
  <c r="D26" i="13"/>
  <c r="C27" i="13"/>
  <c r="D27" i="13"/>
  <c r="C28" i="13"/>
  <c r="D28" i="13"/>
  <c r="C29" i="13"/>
  <c r="D29" i="13"/>
  <c r="C30" i="13"/>
  <c r="D30" i="13"/>
  <c r="C31" i="13"/>
  <c r="D31" i="13"/>
  <c r="C32" i="13"/>
  <c r="D32" i="13"/>
  <c r="C33" i="13"/>
  <c r="D33" i="13"/>
  <c r="C34" i="13"/>
  <c r="D34" i="13"/>
  <c r="C35" i="13"/>
  <c r="D35" i="13"/>
  <c r="C36" i="13"/>
  <c r="D36" i="13"/>
  <c r="C37" i="13"/>
  <c r="D37" i="13"/>
  <c r="C38" i="13"/>
  <c r="D38" i="13"/>
  <c r="C39" i="13"/>
  <c r="D39" i="13"/>
  <c r="C40" i="13"/>
  <c r="D40" i="13"/>
  <c r="D19" i="13"/>
  <c r="C19" i="13"/>
  <c r="C13" i="13"/>
  <c r="D13" i="13"/>
  <c r="C14" i="13"/>
  <c r="D14" i="13"/>
  <c r="C15" i="13"/>
  <c r="D15" i="13"/>
  <c r="C16" i="13"/>
  <c r="D16" i="13"/>
  <c r="C17" i="13"/>
  <c r="D17" i="13"/>
  <c r="C18" i="13"/>
  <c r="D18" i="13"/>
  <c r="D12" i="13"/>
  <c r="C12" i="13"/>
  <c r="D11" i="13"/>
  <c r="C11" i="13"/>
  <c r="C8" i="13"/>
  <c r="D8" i="13"/>
  <c r="C9" i="13"/>
  <c r="D9" i="13"/>
  <c r="C10" i="13"/>
  <c r="D10" i="13"/>
  <c r="D7" i="13"/>
  <c r="C7" i="13"/>
  <c r="D6" i="13"/>
  <c r="C6" i="13"/>
  <c r="D5" i="13"/>
  <c r="C5" i="13"/>
  <c r="D4" i="13"/>
  <c r="C6" i="11"/>
  <c r="C7" i="11"/>
  <c r="D7" i="11"/>
  <c r="C8" i="11"/>
  <c r="D8" i="11"/>
  <c r="D6" i="11"/>
  <c r="D6" i="7"/>
  <c r="C6" i="7"/>
  <c r="BQ111" i="3"/>
  <c r="BM111" i="3"/>
  <c r="BI111" i="3"/>
  <c r="BE111" i="3"/>
  <c r="BA111" i="3"/>
  <c r="BB111" i="3" s="1"/>
  <c r="I32" i="15" s="1"/>
  <c r="O32" i="15" s="1"/>
  <c r="AW111" i="3"/>
  <c r="AX111" i="3" s="1"/>
  <c r="F32" i="15" s="1"/>
  <c r="L32" i="15" s="1"/>
  <c r="AS111" i="3"/>
  <c r="AO111" i="3"/>
  <c r="BQ110" i="3"/>
  <c r="BM110" i="3"/>
  <c r="BI110" i="3"/>
  <c r="BE110" i="3"/>
  <c r="BA110" i="3"/>
  <c r="BB110" i="3" s="1"/>
  <c r="I31" i="15" s="1"/>
  <c r="O31" i="15" s="1"/>
  <c r="AW110" i="3"/>
  <c r="AS110" i="3"/>
  <c r="AO110" i="3"/>
  <c r="BQ109" i="3"/>
  <c r="BM109" i="3"/>
  <c r="BI109" i="3"/>
  <c r="BE109" i="3"/>
  <c r="BA109" i="3"/>
  <c r="BB109" i="3" s="1"/>
  <c r="I30" i="15" s="1"/>
  <c r="O30" i="15" s="1"/>
  <c r="AW109" i="3"/>
  <c r="AX109" i="3" s="1"/>
  <c r="F30" i="15" s="1"/>
  <c r="L30" i="15" s="1"/>
  <c r="AS109" i="3"/>
  <c r="AT109" i="3" s="1"/>
  <c r="AO109" i="3"/>
  <c r="AP109" i="3" s="1"/>
  <c r="BQ108" i="3"/>
  <c r="BM108" i="3"/>
  <c r="BI108" i="3"/>
  <c r="BE108" i="3"/>
  <c r="BA108" i="3"/>
  <c r="AW108" i="3"/>
  <c r="AS108" i="3"/>
  <c r="AO108" i="3"/>
  <c r="BQ107" i="3"/>
  <c r="BM107" i="3"/>
  <c r="BI107" i="3"/>
  <c r="BE107" i="3"/>
  <c r="BA107" i="3"/>
  <c r="AW107" i="3"/>
  <c r="AS107" i="3"/>
  <c r="AO107" i="3"/>
  <c r="BQ106" i="3"/>
  <c r="BM106" i="3"/>
  <c r="BI106" i="3"/>
  <c r="BE106" i="3"/>
  <c r="BA106" i="3"/>
  <c r="AW106" i="3"/>
  <c r="AS106" i="3"/>
  <c r="AO106" i="3"/>
  <c r="BQ105" i="3"/>
  <c r="BM105" i="3"/>
  <c r="BI105" i="3"/>
  <c r="BE105" i="3"/>
  <c r="BA105" i="3"/>
  <c r="AW105" i="3"/>
  <c r="AS105" i="3"/>
  <c r="AO105" i="3"/>
  <c r="BQ104" i="3"/>
  <c r="BM104" i="3"/>
  <c r="BI104" i="3"/>
  <c r="BE104" i="3"/>
  <c r="BA104" i="3"/>
  <c r="AW104" i="3"/>
  <c r="AS104" i="3"/>
  <c r="AO104" i="3"/>
  <c r="BQ103" i="3"/>
  <c r="BM103" i="3"/>
  <c r="BI103" i="3"/>
  <c r="BE103" i="3"/>
  <c r="BA103" i="3"/>
  <c r="AW103" i="3"/>
  <c r="AS103" i="3"/>
  <c r="AO103" i="3"/>
  <c r="BQ102" i="3"/>
  <c r="BM102" i="3"/>
  <c r="BI102" i="3"/>
  <c r="BE102" i="3"/>
  <c r="BA102" i="3"/>
  <c r="AW102" i="3"/>
  <c r="AS102" i="3"/>
  <c r="AO102" i="3"/>
  <c r="BQ101" i="3"/>
  <c r="BM101" i="3"/>
  <c r="BI101" i="3"/>
  <c r="BE101" i="3"/>
  <c r="BA101" i="3"/>
  <c r="AW101" i="3"/>
  <c r="AS101" i="3"/>
  <c r="AO101" i="3"/>
  <c r="BQ100" i="3"/>
  <c r="BM100" i="3"/>
  <c r="BI100" i="3"/>
  <c r="BE100" i="3"/>
  <c r="BA100" i="3"/>
  <c r="AW100" i="3"/>
  <c r="AS100" i="3"/>
  <c r="AO100" i="3"/>
  <c r="BQ99" i="3"/>
  <c r="BM99" i="3"/>
  <c r="BI99" i="3"/>
  <c r="BE99" i="3"/>
  <c r="BA99" i="3"/>
  <c r="AW99" i="3"/>
  <c r="AS99" i="3"/>
  <c r="AO99" i="3"/>
  <c r="BQ98" i="3"/>
  <c r="BM98" i="3"/>
  <c r="BI98" i="3"/>
  <c r="BE98" i="3"/>
  <c r="BA98" i="3"/>
  <c r="AW98" i="3"/>
  <c r="AS98" i="3"/>
  <c r="AO98" i="3"/>
  <c r="BQ97" i="3"/>
  <c r="BM97" i="3"/>
  <c r="BI97" i="3"/>
  <c r="BE97" i="3"/>
  <c r="BA97" i="3"/>
  <c r="AW97" i="3"/>
  <c r="AS97" i="3"/>
  <c r="AO97" i="3"/>
  <c r="BQ96" i="3"/>
  <c r="BM96" i="3"/>
  <c r="BI96" i="3"/>
  <c r="BE96" i="3"/>
  <c r="BA96" i="3"/>
  <c r="AW96" i="3"/>
  <c r="AS96" i="3"/>
  <c r="AO96" i="3"/>
  <c r="BQ95" i="3"/>
  <c r="BM95" i="3"/>
  <c r="BI95" i="3"/>
  <c r="BE95" i="3"/>
  <c r="BA95" i="3"/>
  <c r="AW95" i="3"/>
  <c r="AS95" i="3"/>
  <c r="AO95" i="3"/>
  <c r="BQ94" i="3"/>
  <c r="BM94" i="3"/>
  <c r="BI94" i="3"/>
  <c r="BE94" i="3"/>
  <c r="BA94" i="3"/>
  <c r="AW94" i="3"/>
  <c r="AS94" i="3"/>
  <c r="AO94" i="3"/>
  <c r="BQ93" i="3"/>
  <c r="BM93" i="3"/>
  <c r="BI93" i="3"/>
  <c r="BE93" i="3"/>
  <c r="BA93" i="3"/>
  <c r="AW93" i="3"/>
  <c r="AS93" i="3"/>
  <c r="AO93" i="3"/>
  <c r="BQ92" i="3"/>
  <c r="BM92" i="3"/>
  <c r="BI92" i="3"/>
  <c r="BE92" i="3"/>
  <c r="BA92" i="3"/>
  <c r="AW92" i="3"/>
  <c r="AS92" i="3"/>
  <c r="AO92" i="3"/>
  <c r="BQ91" i="3"/>
  <c r="BM91" i="3"/>
  <c r="BI91" i="3"/>
  <c r="BE91" i="3"/>
  <c r="BA91" i="3"/>
  <c r="AW91" i="3"/>
  <c r="AS91" i="3"/>
  <c r="AO91" i="3"/>
  <c r="BQ90" i="3"/>
  <c r="BM90" i="3"/>
  <c r="BI90" i="3"/>
  <c r="BE90" i="3"/>
  <c r="BA90" i="3"/>
  <c r="AW90" i="3"/>
  <c r="AS90" i="3"/>
  <c r="AO90" i="3"/>
  <c r="BQ89" i="3"/>
  <c r="BM89" i="3"/>
  <c r="BI89" i="3"/>
  <c r="BE89" i="3"/>
  <c r="BA89" i="3"/>
  <c r="AW89" i="3"/>
  <c r="AS89" i="3"/>
  <c r="AO89" i="3"/>
  <c r="BQ88" i="3"/>
  <c r="BM88" i="3"/>
  <c r="BI88" i="3"/>
  <c r="BE88" i="3"/>
  <c r="BA88" i="3"/>
  <c r="AW88" i="3"/>
  <c r="AS88" i="3"/>
  <c r="AO88" i="3"/>
  <c r="BQ87" i="3"/>
  <c r="BM87" i="3"/>
  <c r="BI87" i="3"/>
  <c r="BE87" i="3"/>
  <c r="BA87" i="3"/>
  <c r="AW87" i="3"/>
  <c r="AS87" i="3"/>
  <c r="AO87" i="3"/>
  <c r="BQ85" i="3"/>
  <c r="BM85" i="3"/>
  <c r="BI85" i="3"/>
  <c r="BE85" i="3"/>
  <c r="BA85" i="3"/>
  <c r="BB85" i="3" s="1"/>
  <c r="I29" i="15" s="1"/>
  <c r="O29" i="15" s="1"/>
  <c r="AW85" i="3"/>
  <c r="AX85" i="3" s="1"/>
  <c r="F29" i="15" s="1"/>
  <c r="L29" i="15" s="1"/>
  <c r="AS85" i="3"/>
  <c r="AO85" i="3"/>
  <c r="BQ84" i="3"/>
  <c r="BM84" i="3"/>
  <c r="BI84" i="3"/>
  <c r="BJ84" i="3" s="1"/>
  <c r="I40" i="16" s="1"/>
  <c r="O40" i="16" s="1"/>
  <c r="BE84" i="3"/>
  <c r="BF84" i="3" s="1"/>
  <c r="F40" i="16" s="1"/>
  <c r="L40" i="16" s="1"/>
  <c r="BA84" i="3"/>
  <c r="AW84" i="3"/>
  <c r="AS84" i="3"/>
  <c r="AO84" i="3"/>
  <c r="BQ83" i="3"/>
  <c r="BM83" i="3"/>
  <c r="BI83" i="3"/>
  <c r="BE83" i="3"/>
  <c r="BA83" i="3"/>
  <c r="AW83" i="3"/>
  <c r="AS83" i="3"/>
  <c r="AO83" i="3"/>
  <c r="BQ82" i="3"/>
  <c r="BM82" i="3"/>
  <c r="BI82" i="3"/>
  <c r="BE82" i="3"/>
  <c r="BA82" i="3"/>
  <c r="AW82" i="3"/>
  <c r="AS82" i="3"/>
  <c r="AO82" i="3"/>
  <c r="BQ81" i="3"/>
  <c r="BM81" i="3"/>
  <c r="BI81" i="3"/>
  <c r="BE81" i="3"/>
  <c r="BA81" i="3"/>
  <c r="AW81" i="3"/>
  <c r="AS81" i="3"/>
  <c r="AO81" i="3"/>
  <c r="BQ80" i="3"/>
  <c r="BM80" i="3"/>
  <c r="BI80" i="3"/>
  <c r="BE80" i="3"/>
  <c r="BA80" i="3"/>
  <c r="AW80" i="3"/>
  <c r="AS80" i="3"/>
  <c r="AO80" i="3"/>
  <c r="BQ79" i="3"/>
  <c r="BM79" i="3"/>
  <c r="BI79" i="3"/>
  <c r="BE79" i="3"/>
  <c r="BA79" i="3"/>
  <c r="AW79" i="3"/>
  <c r="AS79" i="3"/>
  <c r="AO79" i="3"/>
  <c r="BQ78" i="3"/>
  <c r="BM78" i="3"/>
  <c r="BI78" i="3"/>
  <c r="BE78" i="3"/>
  <c r="BA78" i="3"/>
  <c r="BB78" i="3" s="1"/>
  <c r="AW78" i="3"/>
  <c r="AX78" i="3" s="1"/>
  <c r="AS78" i="3"/>
  <c r="AO78" i="3"/>
  <c r="BQ77" i="3"/>
  <c r="BM77" i="3"/>
  <c r="BI77" i="3"/>
  <c r="BE77" i="3"/>
  <c r="BA77" i="3"/>
  <c r="AW77" i="3"/>
  <c r="AS77" i="3"/>
  <c r="AO77" i="3"/>
  <c r="BQ76" i="3"/>
  <c r="BM76" i="3"/>
  <c r="BI76" i="3"/>
  <c r="BL76" i="3" s="1"/>
  <c r="BE76" i="3"/>
  <c r="BF76" i="3" s="1"/>
  <c r="BA76" i="3"/>
  <c r="BB76" i="3" s="1"/>
  <c r="I28" i="15" s="1"/>
  <c r="O28" i="15" s="1"/>
  <c r="AW76" i="3"/>
  <c r="AX76" i="3" s="1"/>
  <c r="F28" i="15" s="1"/>
  <c r="L28" i="15" s="1"/>
  <c r="AS76" i="3"/>
  <c r="AO76" i="3"/>
  <c r="BQ75" i="3"/>
  <c r="BM75" i="3"/>
  <c r="BI75" i="3"/>
  <c r="BJ75" i="3" s="1"/>
  <c r="I39" i="16" s="1"/>
  <c r="O39" i="16" s="1"/>
  <c r="BE75" i="3"/>
  <c r="BF75" i="3" s="1"/>
  <c r="F39" i="16" s="1"/>
  <c r="L39" i="16" s="1"/>
  <c r="BA75" i="3"/>
  <c r="BB75" i="3" s="1"/>
  <c r="AW75" i="3"/>
  <c r="AX75" i="3" s="1"/>
  <c r="AS75" i="3"/>
  <c r="AO75" i="3"/>
  <c r="BQ74" i="3"/>
  <c r="BM74" i="3"/>
  <c r="BI74" i="3"/>
  <c r="BJ74" i="3" s="1"/>
  <c r="I38" i="16" s="1"/>
  <c r="O38" i="16" s="1"/>
  <c r="BE74" i="3"/>
  <c r="BF74" i="3" s="1"/>
  <c r="F38" i="16" s="1"/>
  <c r="L38" i="16" s="1"/>
  <c r="BA74" i="3"/>
  <c r="BB74" i="3" s="1"/>
  <c r="AW74" i="3"/>
  <c r="AX74" i="3" s="1"/>
  <c r="AS74" i="3"/>
  <c r="AO74" i="3"/>
  <c r="BQ73" i="3"/>
  <c r="BM73" i="3"/>
  <c r="BI73" i="3"/>
  <c r="BJ73" i="3" s="1"/>
  <c r="I37" i="16" s="1"/>
  <c r="O37" i="16" s="1"/>
  <c r="BE73" i="3"/>
  <c r="BF73" i="3" s="1"/>
  <c r="F37" i="16" s="1"/>
  <c r="L37" i="16" s="1"/>
  <c r="BA73" i="3"/>
  <c r="BB73" i="3" s="1"/>
  <c r="I27" i="15" s="1"/>
  <c r="O27" i="15" s="1"/>
  <c r="AW73" i="3"/>
  <c r="AX73" i="3" s="1"/>
  <c r="F27" i="15" s="1"/>
  <c r="L27" i="15" s="1"/>
  <c r="AS73" i="3"/>
  <c r="AO73" i="3"/>
  <c r="BQ72" i="3"/>
  <c r="BR72" i="3" s="1"/>
  <c r="BM72" i="3"/>
  <c r="BN72" i="3" s="1"/>
  <c r="BI72" i="3"/>
  <c r="BJ72" i="3" s="1"/>
  <c r="BE72" i="3"/>
  <c r="BF72" i="3" s="1"/>
  <c r="BA72" i="3"/>
  <c r="BB72" i="3" s="1"/>
  <c r="O13" i="9" s="1"/>
  <c r="AA13" i="9" s="1"/>
  <c r="AW72" i="3"/>
  <c r="AX72" i="3" s="1"/>
  <c r="L13" i="9" s="1"/>
  <c r="X13" i="9" s="1"/>
  <c r="AS72" i="3"/>
  <c r="AT72" i="3" s="1"/>
  <c r="I13" i="9" s="1"/>
  <c r="U13" i="9" s="1"/>
  <c r="AO72" i="3"/>
  <c r="AP72" i="3" s="1"/>
  <c r="F13" i="9" s="1"/>
  <c r="R13" i="9" s="1"/>
  <c r="BQ71" i="3"/>
  <c r="BM71" i="3"/>
  <c r="BI71" i="3"/>
  <c r="BE71" i="3"/>
  <c r="BA71" i="3"/>
  <c r="BB71" i="3" s="1"/>
  <c r="I26" i="15" s="1"/>
  <c r="O26" i="15" s="1"/>
  <c r="AW71" i="3"/>
  <c r="AX71" i="3" s="1"/>
  <c r="F26" i="15" s="1"/>
  <c r="L26" i="15" s="1"/>
  <c r="AS71" i="3"/>
  <c r="AO71" i="3"/>
  <c r="BQ70" i="3"/>
  <c r="BM70" i="3"/>
  <c r="BI70" i="3"/>
  <c r="BE70" i="3"/>
  <c r="BA70" i="3"/>
  <c r="BB70" i="3" s="1"/>
  <c r="O12" i="9" s="1"/>
  <c r="AA12" i="9" s="1"/>
  <c r="AW70" i="3"/>
  <c r="AX70" i="3" s="1"/>
  <c r="L12" i="9" s="1"/>
  <c r="X12" i="9" s="1"/>
  <c r="AS70" i="3"/>
  <c r="AT70" i="3" s="1"/>
  <c r="I12" i="9" s="1"/>
  <c r="U12" i="9" s="1"/>
  <c r="AO70" i="3"/>
  <c r="AP70" i="3" s="1"/>
  <c r="F12" i="9" s="1"/>
  <c r="R12" i="9" s="1"/>
  <c r="BQ69" i="3"/>
  <c r="BM69" i="3"/>
  <c r="BI69" i="3"/>
  <c r="BE69" i="3"/>
  <c r="BA69" i="3"/>
  <c r="BB69" i="3" s="1"/>
  <c r="I25" i="15" s="1"/>
  <c r="O25" i="15" s="1"/>
  <c r="AW69" i="3"/>
  <c r="AX69" i="3" s="1"/>
  <c r="F25" i="15" s="1"/>
  <c r="L25" i="15" s="1"/>
  <c r="AS69" i="3"/>
  <c r="AO69" i="3"/>
  <c r="BQ68" i="3"/>
  <c r="BM68" i="3"/>
  <c r="BI68" i="3"/>
  <c r="BE68" i="3"/>
  <c r="BA68" i="3"/>
  <c r="BB68" i="3" s="1"/>
  <c r="O11" i="9" s="1"/>
  <c r="AA11" i="9" s="1"/>
  <c r="AW68" i="3"/>
  <c r="AX68" i="3" s="1"/>
  <c r="L11" i="9" s="1"/>
  <c r="X11" i="9" s="1"/>
  <c r="AS68" i="3"/>
  <c r="AO68" i="3"/>
  <c r="BQ67" i="3"/>
  <c r="BM67" i="3"/>
  <c r="BI67" i="3"/>
  <c r="BE67" i="3"/>
  <c r="BA67" i="3"/>
  <c r="BB67" i="3" s="1"/>
  <c r="O10" i="9" s="1"/>
  <c r="AA10" i="9" s="1"/>
  <c r="AW67" i="3"/>
  <c r="AX67" i="3" s="1"/>
  <c r="L10" i="9" s="1"/>
  <c r="X10" i="9" s="1"/>
  <c r="AS67" i="3"/>
  <c r="AU67" i="3" s="1"/>
  <c r="H10" i="9" s="1"/>
  <c r="T10" i="9" s="1"/>
  <c r="AO67" i="3"/>
  <c r="AQ67" i="3" s="1"/>
  <c r="E10" i="9" s="1"/>
  <c r="BQ66" i="3"/>
  <c r="BR66" i="3" s="1"/>
  <c r="BM66" i="3"/>
  <c r="BN66" i="3" s="1"/>
  <c r="BI66" i="3"/>
  <c r="BJ66" i="3" s="1"/>
  <c r="BE66" i="3"/>
  <c r="BA66" i="3"/>
  <c r="BB66" i="3" s="1"/>
  <c r="AW66" i="3"/>
  <c r="AX66" i="3" s="1"/>
  <c r="AS66" i="3"/>
  <c r="AT66" i="3" s="1"/>
  <c r="AO66" i="3"/>
  <c r="AP66" i="3" s="1"/>
  <c r="BQ65" i="3"/>
  <c r="BM65" i="3"/>
  <c r="BI65" i="3"/>
  <c r="BE65" i="3"/>
  <c r="BA65" i="3"/>
  <c r="BB65" i="3" s="1"/>
  <c r="AW65" i="3"/>
  <c r="AX65" i="3" s="1"/>
  <c r="AS65" i="3"/>
  <c r="AU65" i="3" s="1"/>
  <c r="H9" i="9" s="1"/>
  <c r="T9" i="9" s="1"/>
  <c r="AO65" i="3"/>
  <c r="AR65" i="3" s="1"/>
  <c r="G9" i="9" s="1"/>
  <c r="S9" i="9" s="1"/>
  <c r="BQ64" i="3"/>
  <c r="BM64" i="3"/>
  <c r="BI64" i="3"/>
  <c r="BE64" i="3"/>
  <c r="BA64" i="3"/>
  <c r="BB64" i="3" s="1"/>
  <c r="O8" i="9" s="1"/>
  <c r="AA8" i="9" s="1"/>
  <c r="AW64" i="3"/>
  <c r="AY64" i="3" s="1"/>
  <c r="K8" i="9" s="1"/>
  <c r="AS64" i="3"/>
  <c r="AU64" i="3" s="1"/>
  <c r="H8" i="9" s="1"/>
  <c r="T8" i="9" s="1"/>
  <c r="AO64" i="3"/>
  <c r="AQ64" i="3" s="1"/>
  <c r="E8" i="9" s="1"/>
  <c r="BQ63" i="3"/>
  <c r="BM63" i="3"/>
  <c r="BI63" i="3"/>
  <c r="BE63" i="3"/>
  <c r="BA63" i="3"/>
  <c r="AW63" i="3"/>
  <c r="AS63" i="3"/>
  <c r="AO63" i="3"/>
  <c r="BQ62" i="3"/>
  <c r="BM62" i="3"/>
  <c r="BI62" i="3"/>
  <c r="BE62" i="3"/>
  <c r="BA62" i="3"/>
  <c r="AW62" i="3"/>
  <c r="AS62" i="3"/>
  <c r="AO62" i="3"/>
  <c r="BQ61" i="3"/>
  <c r="BR61" i="3" s="1"/>
  <c r="I8" i="11" s="1"/>
  <c r="O8" i="11" s="1"/>
  <c r="BM61" i="3"/>
  <c r="BN61" i="3" s="1"/>
  <c r="F8" i="11" s="1"/>
  <c r="L8" i="11" s="1"/>
  <c r="BI61" i="3"/>
  <c r="BJ61" i="3" s="1"/>
  <c r="I36" i="16" s="1"/>
  <c r="O36" i="16" s="1"/>
  <c r="BE61" i="3"/>
  <c r="BF61" i="3" s="1"/>
  <c r="F36" i="16" s="1"/>
  <c r="L36" i="16" s="1"/>
  <c r="BA61" i="3"/>
  <c r="BC61" i="3" s="1"/>
  <c r="AW61" i="3"/>
  <c r="AY61" i="3" s="1"/>
  <c r="AS61" i="3"/>
  <c r="AO61" i="3"/>
  <c r="BQ60" i="3"/>
  <c r="BS60" i="3" s="1"/>
  <c r="H7" i="11" s="1"/>
  <c r="N7" i="11" s="1"/>
  <c r="BM60" i="3"/>
  <c r="BN60" i="3" s="1"/>
  <c r="F7" i="11" s="1"/>
  <c r="L7" i="11" s="1"/>
  <c r="BI60" i="3"/>
  <c r="BL60" i="3" s="1"/>
  <c r="J35" i="16" s="1"/>
  <c r="P35" i="16" s="1"/>
  <c r="BE60" i="3"/>
  <c r="BF60" i="3" s="1"/>
  <c r="F35" i="16" s="1"/>
  <c r="L35" i="16" s="1"/>
  <c r="BA60" i="3"/>
  <c r="BD60" i="3" s="1"/>
  <c r="J23" i="15" s="1"/>
  <c r="P23" i="15" s="1"/>
  <c r="AW60" i="3"/>
  <c r="AX60" i="3" s="1"/>
  <c r="F23" i="15" s="1"/>
  <c r="L23" i="15" s="1"/>
  <c r="AS60" i="3"/>
  <c r="AO60" i="3"/>
  <c r="BQ59" i="3"/>
  <c r="BR59" i="3" s="1"/>
  <c r="I6" i="11" s="1"/>
  <c r="O6" i="11" s="1"/>
  <c r="BM59" i="3"/>
  <c r="BN59" i="3" s="1"/>
  <c r="F6" i="11" s="1"/>
  <c r="L6" i="11" s="1"/>
  <c r="BI59" i="3"/>
  <c r="BK59" i="3" s="1"/>
  <c r="H34" i="16" s="1"/>
  <c r="N34" i="16" s="1"/>
  <c r="BE59" i="3"/>
  <c r="BF59" i="3" s="1"/>
  <c r="F34" i="16" s="1"/>
  <c r="L34" i="16" s="1"/>
  <c r="BA59" i="3"/>
  <c r="BD59" i="3" s="1"/>
  <c r="J22" i="15" s="1"/>
  <c r="P22" i="15" s="1"/>
  <c r="AW59" i="3"/>
  <c r="AX59" i="3" s="1"/>
  <c r="F22" i="15" s="1"/>
  <c r="L22" i="15" s="1"/>
  <c r="AS59" i="3"/>
  <c r="AO59" i="3"/>
  <c r="BQ58" i="3"/>
  <c r="BM58" i="3"/>
  <c r="BI58" i="3"/>
  <c r="BJ58" i="3" s="1"/>
  <c r="I33" i="16" s="1"/>
  <c r="O33" i="16" s="1"/>
  <c r="BE58" i="3"/>
  <c r="BF58" i="3" s="1"/>
  <c r="F33" i="16" s="1"/>
  <c r="L33" i="16" s="1"/>
  <c r="BA58" i="3"/>
  <c r="BB58" i="3" s="1"/>
  <c r="AW58" i="3"/>
  <c r="AX58" i="3" s="1"/>
  <c r="AS58" i="3"/>
  <c r="AO58" i="3"/>
  <c r="BQ57" i="3"/>
  <c r="BM57" i="3"/>
  <c r="BI57" i="3"/>
  <c r="BJ57" i="3" s="1"/>
  <c r="I32" i="16" s="1"/>
  <c r="O32" i="16" s="1"/>
  <c r="BE57" i="3"/>
  <c r="BF57" i="3" s="1"/>
  <c r="F32" i="16" s="1"/>
  <c r="L32" i="16" s="1"/>
  <c r="BA57" i="3"/>
  <c r="BB57" i="3" s="1"/>
  <c r="AW57" i="3"/>
  <c r="AX57" i="3" s="1"/>
  <c r="AS57" i="3"/>
  <c r="AO57" i="3"/>
  <c r="BQ56" i="3"/>
  <c r="BM56" i="3"/>
  <c r="BI56" i="3"/>
  <c r="BJ56" i="3" s="1"/>
  <c r="I31" i="16" s="1"/>
  <c r="O31" i="16" s="1"/>
  <c r="BE56" i="3"/>
  <c r="BF56" i="3" s="1"/>
  <c r="F31" i="16" s="1"/>
  <c r="L31" i="16" s="1"/>
  <c r="BA56" i="3"/>
  <c r="AW56" i="3"/>
  <c r="AS56" i="3"/>
  <c r="AO56" i="3"/>
  <c r="BQ55" i="3"/>
  <c r="BM55" i="3"/>
  <c r="BI55" i="3"/>
  <c r="BJ55" i="3" s="1"/>
  <c r="I30" i="16" s="1"/>
  <c r="O30" i="16" s="1"/>
  <c r="BE55" i="3"/>
  <c r="BF55" i="3" s="1"/>
  <c r="F30" i="16" s="1"/>
  <c r="L30" i="16" s="1"/>
  <c r="BA55" i="3"/>
  <c r="AW55" i="3"/>
  <c r="AS55" i="3"/>
  <c r="AO55" i="3"/>
  <c r="BQ54" i="3"/>
  <c r="BM54" i="3"/>
  <c r="BI54" i="3"/>
  <c r="BJ54" i="3" s="1"/>
  <c r="I29" i="16" s="1"/>
  <c r="O29" i="16" s="1"/>
  <c r="BE54" i="3"/>
  <c r="BF54" i="3" s="1"/>
  <c r="F29" i="16" s="1"/>
  <c r="L29" i="16" s="1"/>
  <c r="BA54" i="3"/>
  <c r="AW54" i="3"/>
  <c r="AS54" i="3"/>
  <c r="AO54" i="3"/>
  <c r="BQ53" i="3"/>
  <c r="BM53" i="3"/>
  <c r="BI53" i="3"/>
  <c r="BJ53" i="3" s="1"/>
  <c r="I28" i="16" s="1"/>
  <c r="O28" i="16" s="1"/>
  <c r="BE53" i="3"/>
  <c r="BF53" i="3" s="1"/>
  <c r="F28" i="16" s="1"/>
  <c r="L28" i="16" s="1"/>
  <c r="BA53" i="3"/>
  <c r="AW53" i="3"/>
  <c r="AS53" i="3"/>
  <c r="AO53" i="3"/>
  <c r="BQ52" i="3"/>
  <c r="BM52" i="3"/>
  <c r="BI52" i="3"/>
  <c r="BE52" i="3"/>
  <c r="BA52" i="3"/>
  <c r="BC52" i="3" s="1"/>
  <c r="N7" i="9" s="1"/>
  <c r="Z7" i="9" s="1"/>
  <c r="AW52" i="3"/>
  <c r="AY52" i="3" s="1"/>
  <c r="K7" i="9" s="1"/>
  <c r="AS52" i="3"/>
  <c r="AT52" i="3" s="1"/>
  <c r="I7" i="9" s="1"/>
  <c r="U7" i="9" s="1"/>
  <c r="AO52" i="3"/>
  <c r="AP52" i="3" s="1"/>
  <c r="F7" i="9" s="1"/>
  <c r="R7" i="9" s="1"/>
  <c r="BQ51" i="3"/>
  <c r="BM51" i="3"/>
  <c r="BI51" i="3"/>
  <c r="BL51" i="3" s="1"/>
  <c r="J27" i="16" s="1"/>
  <c r="P27" i="16" s="1"/>
  <c r="BE51" i="3"/>
  <c r="BH51" i="3" s="1"/>
  <c r="G27" i="16" s="1"/>
  <c r="M27" i="16" s="1"/>
  <c r="BA51" i="3"/>
  <c r="AW51" i="3"/>
  <c r="AS51" i="3"/>
  <c r="AO51" i="3"/>
  <c r="BQ50" i="3"/>
  <c r="BM50" i="3"/>
  <c r="BI50" i="3"/>
  <c r="BK50" i="3" s="1"/>
  <c r="H26" i="16" s="1"/>
  <c r="N26" i="16" s="1"/>
  <c r="BE50" i="3"/>
  <c r="BH50" i="3" s="1"/>
  <c r="G26" i="16" s="1"/>
  <c r="M26" i="16" s="1"/>
  <c r="BA50" i="3"/>
  <c r="AW50" i="3"/>
  <c r="AS50" i="3"/>
  <c r="AO50" i="3"/>
  <c r="BQ49" i="3"/>
  <c r="BM49" i="3"/>
  <c r="BI49" i="3"/>
  <c r="BK49" i="3" s="1"/>
  <c r="H25" i="16" s="1"/>
  <c r="N25" i="16" s="1"/>
  <c r="BE49" i="3"/>
  <c r="BG49" i="3" s="1"/>
  <c r="E25" i="16" s="1"/>
  <c r="K25" i="16" s="1"/>
  <c r="BA49" i="3"/>
  <c r="AW49" i="3"/>
  <c r="AS49" i="3"/>
  <c r="AO49" i="3"/>
  <c r="BQ48" i="3"/>
  <c r="BM48" i="3"/>
  <c r="BI48" i="3"/>
  <c r="BK48" i="3" s="1"/>
  <c r="H24" i="16" s="1"/>
  <c r="N24" i="16" s="1"/>
  <c r="BE48" i="3"/>
  <c r="BH48" i="3" s="1"/>
  <c r="G24" i="16" s="1"/>
  <c r="M24" i="16" s="1"/>
  <c r="BA48" i="3"/>
  <c r="AW48" i="3"/>
  <c r="AS48" i="3"/>
  <c r="AO48" i="3"/>
  <c r="BQ47" i="3"/>
  <c r="BM47" i="3"/>
  <c r="BI47" i="3"/>
  <c r="BE47" i="3"/>
  <c r="BA47" i="3"/>
  <c r="BB47" i="3" s="1"/>
  <c r="I21" i="15" s="1"/>
  <c r="O21" i="15" s="1"/>
  <c r="AW47" i="3"/>
  <c r="AX47" i="3" s="1"/>
  <c r="F21" i="15" s="1"/>
  <c r="L21" i="15" s="1"/>
  <c r="AS47" i="3"/>
  <c r="AO47" i="3"/>
  <c r="BQ46" i="3"/>
  <c r="BM46" i="3"/>
  <c r="BI46" i="3"/>
  <c r="BE46" i="3"/>
  <c r="BA46" i="3"/>
  <c r="BC46" i="3" s="1"/>
  <c r="H20" i="15" s="1"/>
  <c r="N20" i="15" s="1"/>
  <c r="AW46" i="3"/>
  <c r="AY46" i="3" s="1"/>
  <c r="E20" i="15" s="1"/>
  <c r="K20" i="15" s="1"/>
  <c r="AS46" i="3"/>
  <c r="AO46" i="3"/>
  <c r="BQ45" i="3"/>
  <c r="BM45" i="3"/>
  <c r="BI45" i="3"/>
  <c r="BK45" i="3" s="1"/>
  <c r="H23" i="16" s="1"/>
  <c r="N23" i="16" s="1"/>
  <c r="BE45" i="3"/>
  <c r="BH45" i="3" s="1"/>
  <c r="G23" i="16" s="1"/>
  <c r="M23" i="16" s="1"/>
  <c r="BA45" i="3"/>
  <c r="AW45" i="3"/>
  <c r="AS45" i="3"/>
  <c r="AO45" i="3"/>
  <c r="BQ44" i="3"/>
  <c r="BM44" i="3"/>
  <c r="BI44" i="3"/>
  <c r="BE44" i="3"/>
  <c r="BA44" i="3"/>
  <c r="BB44" i="3" s="1"/>
  <c r="I19" i="15" s="1"/>
  <c r="O19" i="15" s="1"/>
  <c r="AW44" i="3"/>
  <c r="AX44" i="3" s="1"/>
  <c r="F19" i="15" s="1"/>
  <c r="L19" i="15" s="1"/>
  <c r="AS44" i="3"/>
  <c r="AO44" i="3"/>
  <c r="BQ43" i="3"/>
  <c r="BM43" i="3"/>
  <c r="BI43" i="3"/>
  <c r="BE43" i="3"/>
  <c r="BA43" i="3"/>
  <c r="AW43" i="3"/>
  <c r="AS43" i="3"/>
  <c r="AO43" i="3"/>
  <c r="BQ42" i="3"/>
  <c r="BM42" i="3"/>
  <c r="BI42" i="3"/>
  <c r="BE42" i="3"/>
  <c r="BA42" i="3"/>
  <c r="AW42" i="3"/>
  <c r="AS42" i="3"/>
  <c r="AO42" i="3"/>
  <c r="BQ41" i="3"/>
  <c r="BM41" i="3"/>
  <c r="BI41" i="3"/>
  <c r="BE41" i="3"/>
  <c r="BA41" i="3"/>
  <c r="AW41" i="3"/>
  <c r="AS41" i="3"/>
  <c r="AO41" i="3"/>
  <c r="BQ40" i="3"/>
  <c r="BM40" i="3"/>
  <c r="BI40" i="3"/>
  <c r="BE40" i="3"/>
  <c r="BA40" i="3"/>
  <c r="AW40" i="3"/>
  <c r="AS40" i="3"/>
  <c r="AO40" i="3"/>
  <c r="BQ39" i="3"/>
  <c r="BM39" i="3"/>
  <c r="BI39" i="3"/>
  <c r="BE39" i="3"/>
  <c r="BA39" i="3"/>
  <c r="BB39" i="3" s="1"/>
  <c r="I18" i="15" s="1"/>
  <c r="O18" i="15" s="1"/>
  <c r="AW39" i="3"/>
  <c r="AX39" i="3" s="1"/>
  <c r="F18" i="15" s="1"/>
  <c r="L18" i="15" s="1"/>
  <c r="AS39" i="3"/>
  <c r="AO39" i="3"/>
  <c r="BQ38" i="3"/>
  <c r="BM38" i="3"/>
  <c r="BI38" i="3"/>
  <c r="BE38" i="3"/>
  <c r="BA38" i="3"/>
  <c r="BC38" i="3" s="1"/>
  <c r="H17" i="15" s="1"/>
  <c r="N17" i="15" s="1"/>
  <c r="AW38" i="3"/>
  <c r="AZ38" i="3" s="1"/>
  <c r="G17" i="15" s="1"/>
  <c r="M17" i="15" s="1"/>
  <c r="AS38" i="3"/>
  <c r="AO38" i="3"/>
  <c r="BQ37" i="3"/>
  <c r="BM37" i="3"/>
  <c r="BI37" i="3"/>
  <c r="BE37" i="3"/>
  <c r="BA37" i="3"/>
  <c r="BB37" i="3" s="1"/>
  <c r="I16" i="15" s="1"/>
  <c r="O16" i="15" s="1"/>
  <c r="AW37" i="3"/>
  <c r="AX37" i="3" s="1"/>
  <c r="F16" i="15" s="1"/>
  <c r="L16" i="15" s="1"/>
  <c r="AS37" i="3"/>
  <c r="AO37" i="3"/>
  <c r="BQ36" i="3"/>
  <c r="BM36" i="3"/>
  <c r="BI36" i="3"/>
  <c r="BE36" i="3"/>
  <c r="BA36" i="3"/>
  <c r="BB36" i="3" s="1"/>
  <c r="I15" i="15" s="1"/>
  <c r="O15" i="15" s="1"/>
  <c r="AW36" i="3"/>
  <c r="AX36" i="3" s="1"/>
  <c r="F15" i="15" s="1"/>
  <c r="L15" i="15" s="1"/>
  <c r="AS36" i="3"/>
  <c r="AO36" i="3"/>
  <c r="BQ35" i="3"/>
  <c r="BM35" i="3"/>
  <c r="BI35" i="3"/>
  <c r="BE35" i="3"/>
  <c r="BA35" i="3"/>
  <c r="BC35" i="3" s="1"/>
  <c r="H14" i="15" s="1"/>
  <c r="N14" i="15" s="1"/>
  <c r="AW35" i="3"/>
  <c r="AY35" i="3" s="1"/>
  <c r="E14" i="15" s="1"/>
  <c r="K14" i="15" s="1"/>
  <c r="AS35" i="3"/>
  <c r="AO35" i="3"/>
  <c r="BQ34" i="3"/>
  <c r="BM34" i="3"/>
  <c r="BI34" i="3"/>
  <c r="BE34" i="3"/>
  <c r="BA34" i="3"/>
  <c r="BB34" i="3" s="1"/>
  <c r="I13" i="15" s="1"/>
  <c r="O13" i="15" s="1"/>
  <c r="AW34" i="3"/>
  <c r="AX34" i="3" s="1"/>
  <c r="F13" i="15" s="1"/>
  <c r="L13" i="15" s="1"/>
  <c r="AS34" i="3"/>
  <c r="AO34" i="3"/>
  <c r="BQ33" i="3"/>
  <c r="BM33" i="3"/>
  <c r="BI33" i="3"/>
  <c r="BJ33" i="3" s="1"/>
  <c r="I22" i="16" s="1"/>
  <c r="O22" i="16" s="1"/>
  <c r="BE33" i="3"/>
  <c r="BF33" i="3" s="1"/>
  <c r="F22" i="16" s="1"/>
  <c r="L22" i="16" s="1"/>
  <c r="BA33" i="3"/>
  <c r="AW33" i="3"/>
  <c r="AS33" i="3"/>
  <c r="AO33" i="3"/>
  <c r="BQ32" i="3"/>
  <c r="BM32" i="3"/>
  <c r="BI32" i="3"/>
  <c r="BE32" i="3"/>
  <c r="BA32" i="3"/>
  <c r="AW32" i="3"/>
  <c r="AS32" i="3"/>
  <c r="AT32" i="3" s="1"/>
  <c r="I6" i="7" s="1"/>
  <c r="O6" i="7" s="1"/>
  <c r="AO32" i="3"/>
  <c r="AP32" i="3" s="1"/>
  <c r="F6" i="7" s="1"/>
  <c r="L6" i="7" s="1"/>
  <c r="BQ31" i="3"/>
  <c r="BM31" i="3"/>
  <c r="BI31" i="3"/>
  <c r="BJ31" i="3" s="1"/>
  <c r="I21" i="16" s="1"/>
  <c r="O21" i="16" s="1"/>
  <c r="BE31" i="3"/>
  <c r="BF31" i="3" s="1"/>
  <c r="F21" i="16" s="1"/>
  <c r="L21" i="16" s="1"/>
  <c r="BA31" i="3"/>
  <c r="BB31" i="3" s="1"/>
  <c r="AW31" i="3"/>
  <c r="AX31" i="3" s="1"/>
  <c r="AS31" i="3"/>
  <c r="AO31" i="3"/>
  <c r="BQ30" i="3"/>
  <c r="BM30" i="3"/>
  <c r="BI30" i="3"/>
  <c r="BE30" i="3"/>
  <c r="BA30" i="3"/>
  <c r="BB30" i="3" s="1"/>
  <c r="O6" i="9" s="1"/>
  <c r="AA6" i="9" s="1"/>
  <c r="AW30" i="3"/>
  <c r="AY30" i="3" s="1"/>
  <c r="K6" i="9" s="1"/>
  <c r="AS30" i="3"/>
  <c r="AV30" i="3" s="1"/>
  <c r="J6" i="9" s="1"/>
  <c r="V6" i="9" s="1"/>
  <c r="AO30" i="3"/>
  <c r="AP30" i="3" s="1"/>
  <c r="F6" i="9" s="1"/>
  <c r="R6" i="9" s="1"/>
  <c r="BQ29" i="3"/>
  <c r="BM29" i="3"/>
  <c r="BI29" i="3"/>
  <c r="BE29" i="3"/>
  <c r="BA29" i="3"/>
  <c r="BB29" i="3" s="1"/>
  <c r="I12" i="15" s="1"/>
  <c r="O12" i="15" s="1"/>
  <c r="AW29" i="3"/>
  <c r="AX29" i="3" s="1"/>
  <c r="F12" i="15" s="1"/>
  <c r="L12" i="15" s="1"/>
  <c r="AS29" i="3"/>
  <c r="AO29" i="3"/>
  <c r="BQ28" i="3"/>
  <c r="BS28" i="3" s="1"/>
  <c r="BM28" i="3"/>
  <c r="BO28" i="3" s="1"/>
  <c r="BI28" i="3"/>
  <c r="BE28" i="3"/>
  <c r="BA28" i="3"/>
  <c r="AW28" i="3"/>
  <c r="AS28" i="3"/>
  <c r="AO28" i="3"/>
  <c r="BQ27" i="3"/>
  <c r="BM27" i="3"/>
  <c r="BI27" i="3"/>
  <c r="BJ27" i="3" s="1"/>
  <c r="I20" i="16" s="1"/>
  <c r="O20" i="16" s="1"/>
  <c r="BE27" i="3"/>
  <c r="BF27" i="3" s="1"/>
  <c r="F20" i="16" s="1"/>
  <c r="L20" i="16" s="1"/>
  <c r="BA27" i="3"/>
  <c r="AW27" i="3"/>
  <c r="AS27" i="3"/>
  <c r="AO27" i="3"/>
  <c r="BQ26" i="3"/>
  <c r="BM26" i="3"/>
  <c r="BI26" i="3"/>
  <c r="BJ26" i="3" s="1"/>
  <c r="I19" i="16" s="1"/>
  <c r="O19" i="16" s="1"/>
  <c r="BE26" i="3"/>
  <c r="BF26" i="3" s="1"/>
  <c r="F19" i="16" s="1"/>
  <c r="L19" i="16" s="1"/>
  <c r="BA26" i="3"/>
  <c r="AW26" i="3"/>
  <c r="AS26" i="3"/>
  <c r="BQ25" i="3"/>
  <c r="BM25" i="3"/>
  <c r="BI25" i="3"/>
  <c r="BE25" i="3"/>
  <c r="BA25" i="3"/>
  <c r="BC25" i="3" s="1"/>
  <c r="H11" i="15" s="1"/>
  <c r="N11" i="15" s="1"/>
  <c r="AW25" i="3"/>
  <c r="AY25" i="3" s="1"/>
  <c r="E11" i="15" s="1"/>
  <c r="K11" i="15" s="1"/>
  <c r="AS25" i="3"/>
  <c r="AO25" i="3"/>
  <c r="BQ24" i="3"/>
  <c r="BM24" i="3"/>
  <c r="BI24" i="3"/>
  <c r="BE24" i="3"/>
  <c r="BF24" i="3" s="1"/>
  <c r="F18" i="16" s="1"/>
  <c r="L18" i="16" s="1"/>
  <c r="BA24" i="3"/>
  <c r="AW24" i="3"/>
  <c r="AS24" i="3"/>
  <c r="AO24" i="3"/>
  <c r="BQ23" i="3"/>
  <c r="BM23" i="3"/>
  <c r="BI23" i="3"/>
  <c r="BE23" i="3"/>
  <c r="BA23" i="3"/>
  <c r="AW23" i="3"/>
  <c r="AS23" i="3"/>
  <c r="AO23" i="3"/>
  <c r="BQ22" i="3"/>
  <c r="BM22" i="3"/>
  <c r="BI22" i="3"/>
  <c r="BE22" i="3"/>
  <c r="BF22" i="3" s="1"/>
  <c r="F16" i="16" s="1"/>
  <c r="L16" i="16" s="1"/>
  <c r="BA22" i="3"/>
  <c r="AW22" i="3"/>
  <c r="AS22" i="3"/>
  <c r="AO22" i="3"/>
  <c r="BQ21" i="3"/>
  <c r="BM21" i="3"/>
  <c r="BI21" i="3"/>
  <c r="BE21" i="3"/>
  <c r="BA21" i="3"/>
  <c r="AW21" i="3"/>
  <c r="AS21" i="3"/>
  <c r="AO21" i="3"/>
  <c r="BQ20" i="3"/>
  <c r="BM20" i="3"/>
  <c r="BI20" i="3"/>
  <c r="BE20" i="3"/>
  <c r="BF20" i="3" s="1"/>
  <c r="F14" i="16" s="1"/>
  <c r="L14" i="16" s="1"/>
  <c r="BA20" i="3"/>
  <c r="AW20" i="3"/>
  <c r="AS20" i="3"/>
  <c r="AO20" i="3"/>
  <c r="BQ19" i="3"/>
  <c r="BM19" i="3"/>
  <c r="BI19" i="3"/>
  <c r="BE19" i="3"/>
  <c r="BA19" i="3"/>
  <c r="AW19" i="3"/>
  <c r="AS19" i="3"/>
  <c r="AO19" i="3"/>
  <c r="BQ18" i="3"/>
  <c r="BM18" i="3"/>
  <c r="BI18" i="3"/>
  <c r="BE18" i="3"/>
  <c r="BF18" i="3" s="1"/>
  <c r="F13" i="16" s="1"/>
  <c r="L13" i="16" s="1"/>
  <c r="BA18" i="3"/>
  <c r="AW18" i="3"/>
  <c r="AS18" i="3"/>
  <c r="AO18" i="3"/>
  <c r="BQ17" i="3"/>
  <c r="BM17" i="3"/>
  <c r="BI17" i="3"/>
  <c r="BE17" i="3"/>
  <c r="BA17" i="3"/>
  <c r="AW17" i="3"/>
  <c r="AS17" i="3"/>
  <c r="AO17" i="3"/>
  <c r="BQ16" i="3"/>
  <c r="BM16" i="3"/>
  <c r="BI16" i="3"/>
  <c r="BE16" i="3"/>
  <c r="BF16" i="3" s="1"/>
  <c r="BA16" i="3"/>
  <c r="BB16" i="3" s="1"/>
  <c r="O5" i="9" s="1"/>
  <c r="AA5" i="9" s="1"/>
  <c r="AW16" i="3"/>
  <c r="AY16" i="3" s="1"/>
  <c r="K5" i="9" s="1"/>
  <c r="W5" i="9" s="1"/>
  <c r="AS16" i="3"/>
  <c r="AO16" i="3"/>
  <c r="BQ15" i="3"/>
  <c r="BM15" i="3"/>
  <c r="BI15" i="3"/>
  <c r="BE15" i="3"/>
  <c r="BF15" i="3" s="1"/>
  <c r="BA15" i="3"/>
  <c r="AW15" i="3"/>
  <c r="AX15" i="3" s="1"/>
  <c r="F10" i="15" s="1"/>
  <c r="L10" i="15" s="1"/>
  <c r="AS15" i="3"/>
  <c r="AO15" i="3"/>
  <c r="BQ14" i="3"/>
  <c r="BM14" i="3"/>
  <c r="BI14" i="3"/>
  <c r="BE14" i="3"/>
  <c r="BA14" i="3"/>
  <c r="BB14" i="3" s="1"/>
  <c r="I9" i="15" s="1"/>
  <c r="O9" i="15" s="1"/>
  <c r="AW14" i="3"/>
  <c r="AX14" i="3" s="1"/>
  <c r="F9" i="15" s="1"/>
  <c r="L9" i="15" s="1"/>
  <c r="AS14" i="3"/>
  <c r="AO14" i="3"/>
  <c r="BQ13" i="3"/>
  <c r="BM13" i="3"/>
  <c r="BI13" i="3"/>
  <c r="BJ13" i="3" s="1"/>
  <c r="I12" i="16" s="1"/>
  <c r="O12" i="16" s="1"/>
  <c r="BE13" i="3"/>
  <c r="BF13" i="3" s="1"/>
  <c r="F12" i="16" s="1"/>
  <c r="L12" i="16" s="1"/>
  <c r="BA13" i="3"/>
  <c r="AW13" i="3"/>
  <c r="AS13" i="3"/>
  <c r="AO13" i="3"/>
  <c r="BQ12" i="3"/>
  <c r="BM12" i="3"/>
  <c r="BI12" i="3"/>
  <c r="BE12" i="3"/>
  <c r="BF12" i="3" s="1"/>
  <c r="F11" i="16" s="1"/>
  <c r="L11" i="16" s="1"/>
  <c r="BA12" i="3"/>
  <c r="AW12" i="3"/>
  <c r="AS12" i="3"/>
  <c r="AO12" i="3"/>
  <c r="BQ11" i="3"/>
  <c r="BM11" i="3"/>
  <c r="BI11" i="3"/>
  <c r="BJ11" i="3" s="1"/>
  <c r="I10" i="16" s="1"/>
  <c r="O10" i="16" s="1"/>
  <c r="BE11" i="3"/>
  <c r="BA11" i="3"/>
  <c r="AW11" i="3"/>
  <c r="AS11" i="3"/>
  <c r="AO11" i="3"/>
  <c r="BQ10" i="3"/>
  <c r="BM10" i="3"/>
  <c r="BI10" i="3"/>
  <c r="BJ10" i="3" s="1"/>
  <c r="I9" i="16" s="1"/>
  <c r="O9" i="16" s="1"/>
  <c r="BE10" i="3"/>
  <c r="BF10" i="3" s="1"/>
  <c r="F9" i="16" s="1"/>
  <c r="L9" i="16" s="1"/>
  <c r="BA10" i="3"/>
  <c r="AW10" i="3"/>
  <c r="AS10" i="3"/>
  <c r="AO10" i="3"/>
  <c r="BQ9" i="3"/>
  <c r="BM9" i="3"/>
  <c r="BI9" i="3"/>
  <c r="BJ9" i="3" s="1"/>
  <c r="I8" i="16" s="1"/>
  <c r="O8" i="16" s="1"/>
  <c r="BE9" i="3"/>
  <c r="BF9" i="3" s="1"/>
  <c r="F8" i="16" s="1"/>
  <c r="L8" i="16" s="1"/>
  <c r="BA9" i="3"/>
  <c r="AW9" i="3"/>
  <c r="AX9" i="3" s="1"/>
  <c r="F8" i="15" s="1"/>
  <c r="L8" i="15" s="1"/>
  <c r="AS9" i="3"/>
  <c r="AO9" i="3"/>
  <c r="BQ8" i="3"/>
  <c r="BM8" i="3"/>
  <c r="BI8" i="3"/>
  <c r="BE8" i="3"/>
  <c r="BA8" i="3"/>
  <c r="AW8" i="3"/>
  <c r="AS8" i="3"/>
  <c r="AO8" i="3"/>
  <c r="BQ7" i="3"/>
  <c r="BM7" i="3"/>
  <c r="BI7" i="3"/>
  <c r="BE7" i="3"/>
  <c r="BA7" i="3"/>
  <c r="BB7" i="3" s="1"/>
  <c r="I7" i="15" s="1"/>
  <c r="O7" i="15" s="1"/>
  <c r="AW7" i="3"/>
  <c r="AX7" i="3" s="1"/>
  <c r="F7" i="15" s="1"/>
  <c r="L7" i="15" s="1"/>
  <c r="AS7" i="3"/>
  <c r="AO7" i="3"/>
  <c r="BQ6" i="3"/>
  <c r="BM6" i="3"/>
  <c r="BI6" i="3"/>
  <c r="BE6" i="3"/>
  <c r="BA6" i="3"/>
  <c r="BB6" i="3" s="1"/>
  <c r="AW6" i="3"/>
  <c r="AX6" i="3" s="1"/>
  <c r="AS6" i="3"/>
  <c r="AO6" i="3"/>
  <c r="BQ5" i="3"/>
  <c r="BM5" i="3"/>
  <c r="BI5" i="3"/>
  <c r="BJ5" i="3" s="1"/>
  <c r="I7" i="16" s="1"/>
  <c r="O7" i="16" s="1"/>
  <c r="BE5" i="3"/>
  <c r="BA5" i="3"/>
  <c r="AW5" i="3"/>
  <c r="AS5" i="3"/>
  <c r="AO5" i="3"/>
  <c r="BQ4" i="3"/>
  <c r="BM4" i="3"/>
  <c r="BI4" i="3"/>
  <c r="BJ4" i="3" s="1"/>
  <c r="BE4" i="3"/>
  <c r="BF4" i="3" s="1"/>
  <c r="BA4" i="3"/>
  <c r="AW4" i="3"/>
  <c r="AS4" i="3"/>
  <c r="AO4" i="3"/>
  <c r="AP53" i="3"/>
  <c r="AQ53" i="3"/>
  <c r="AR53" i="3"/>
  <c r="AT53" i="3"/>
  <c r="AU53" i="3"/>
  <c r="AV53" i="3"/>
  <c r="AX53" i="3"/>
  <c r="AY53" i="3"/>
  <c r="AZ53" i="3"/>
  <c r="BB53" i="3"/>
  <c r="BC53" i="3"/>
  <c r="BD53" i="3"/>
  <c r="BG53" i="3"/>
  <c r="E28" i="16" s="1"/>
  <c r="K28" i="16" s="1"/>
  <c r="BH53" i="3"/>
  <c r="G28" i="16" s="1"/>
  <c r="M28" i="16" s="1"/>
  <c r="BK53" i="3"/>
  <c r="H28" i="16" s="1"/>
  <c r="N28" i="16" s="1"/>
  <c r="BL53" i="3"/>
  <c r="J28" i="16" s="1"/>
  <c r="P28" i="16" s="1"/>
  <c r="BN53" i="3"/>
  <c r="BO53" i="3"/>
  <c r="BP53" i="3"/>
  <c r="BR53" i="3"/>
  <c r="BS53" i="3"/>
  <c r="BT53" i="3"/>
  <c r="AP54" i="3"/>
  <c r="AQ54" i="3"/>
  <c r="AR54" i="3"/>
  <c r="AT54" i="3"/>
  <c r="AU54" i="3"/>
  <c r="AV54" i="3"/>
  <c r="AX54" i="3"/>
  <c r="AY54" i="3"/>
  <c r="AZ54" i="3"/>
  <c r="BB54" i="3"/>
  <c r="BC54" i="3"/>
  <c r="BD54" i="3"/>
  <c r="BG54" i="3"/>
  <c r="E29" i="16" s="1"/>
  <c r="K29" i="16" s="1"/>
  <c r="BH54" i="3"/>
  <c r="G29" i="16" s="1"/>
  <c r="M29" i="16" s="1"/>
  <c r="BK54" i="3"/>
  <c r="H29" i="16" s="1"/>
  <c r="N29" i="16" s="1"/>
  <c r="BL54" i="3"/>
  <c r="J29" i="16" s="1"/>
  <c r="P29" i="16" s="1"/>
  <c r="BN54" i="3"/>
  <c r="BO54" i="3"/>
  <c r="BP54" i="3"/>
  <c r="BR54" i="3"/>
  <c r="BS54" i="3"/>
  <c r="BT54" i="3"/>
  <c r="AP55" i="3"/>
  <c r="AQ55" i="3"/>
  <c r="AR55" i="3"/>
  <c r="AT55" i="3"/>
  <c r="AU55" i="3"/>
  <c r="AV55" i="3"/>
  <c r="AX55" i="3"/>
  <c r="AY55" i="3"/>
  <c r="AZ55" i="3"/>
  <c r="BB55" i="3"/>
  <c r="BC55" i="3"/>
  <c r="BD55" i="3"/>
  <c r="BG55" i="3"/>
  <c r="E30" i="16" s="1"/>
  <c r="K30" i="16" s="1"/>
  <c r="BH55" i="3"/>
  <c r="G30" i="16" s="1"/>
  <c r="M30" i="16" s="1"/>
  <c r="BK55" i="3"/>
  <c r="H30" i="16" s="1"/>
  <c r="N30" i="16" s="1"/>
  <c r="BL55" i="3"/>
  <c r="J30" i="16" s="1"/>
  <c r="P30" i="16" s="1"/>
  <c r="BN55" i="3"/>
  <c r="BO55" i="3"/>
  <c r="BP55" i="3"/>
  <c r="BR55" i="3"/>
  <c r="BS55" i="3"/>
  <c r="BT55" i="3"/>
  <c r="AP56" i="3"/>
  <c r="AQ56" i="3"/>
  <c r="AR56" i="3"/>
  <c r="AT56" i="3"/>
  <c r="AU56" i="3"/>
  <c r="AV56" i="3"/>
  <c r="AX56" i="3"/>
  <c r="AY56" i="3"/>
  <c r="AZ56" i="3"/>
  <c r="BB56" i="3"/>
  <c r="BC56" i="3"/>
  <c r="BD56" i="3"/>
  <c r="BG56" i="3"/>
  <c r="E31" i="16" s="1"/>
  <c r="K31" i="16" s="1"/>
  <c r="BH56" i="3"/>
  <c r="G31" i="16" s="1"/>
  <c r="M31" i="16" s="1"/>
  <c r="BK56" i="3"/>
  <c r="H31" i="16" s="1"/>
  <c r="N31" i="16" s="1"/>
  <c r="BL56" i="3"/>
  <c r="J31" i="16" s="1"/>
  <c r="P31" i="16" s="1"/>
  <c r="BN56" i="3"/>
  <c r="BO56" i="3"/>
  <c r="BP56" i="3"/>
  <c r="BR56" i="3"/>
  <c r="BS56" i="3"/>
  <c r="BT56" i="3"/>
  <c r="AP57" i="3"/>
  <c r="AQ57" i="3"/>
  <c r="AR57" i="3"/>
  <c r="AT57" i="3"/>
  <c r="AU57" i="3"/>
  <c r="AV57" i="3"/>
  <c r="AY57" i="3"/>
  <c r="AZ57" i="3"/>
  <c r="BC57" i="3"/>
  <c r="BD57" i="3"/>
  <c r="BG57" i="3"/>
  <c r="E32" i="16" s="1"/>
  <c r="K32" i="16" s="1"/>
  <c r="BH57" i="3"/>
  <c r="G32" i="16" s="1"/>
  <c r="M32" i="16" s="1"/>
  <c r="BK57" i="3"/>
  <c r="H32" i="16" s="1"/>
  <c r="N32" i="16" s="1"/>
  <c r="BL57" i="3"/>
  <c r="J32" i="16" s="1"/>
  <c r="P32" i="16" s="1"/>
  <c r="BN57" i="3"/>
  <c r="BO57" i="3"/>
  <c r="BP57" i="3"/>
  <c r="BR57" i="3"/>
  <c r="BS57" i="3"/>
  <c r="BT57" i="3"/>
  <c r="AP58" i="3"/>
  <c r="AQ58" i="3"/>
  <c r="AR58" i="3"/>
  <c r="AT58" i="3"/>
  <c r="AU58" i="3"/>
  <c r="AV58" i="3"/>
  <c r="AY58" i="3"/>
  <c r="AZ58" i="3"/>
  <c r="BC58" i="3"/>
  <c r="BD58" i="3"/>
  <c r="BG58" i="3"/>
  <c r="E33" i="16" s="1"/>
  <c r="K33" i="16" s="1"/>
  <c r="BH58" i="3"/>
  <c r="G33" i="16" s="1"/>
  <c r="M33" i="16" s="1"/>
  <c r="BK58" i="3"/>
  <c r="H33" i="16" s="1"/>
  <c r="N33" i="16" s="1"/>
  <c r="BL58" i="3"/>
  <c r="J33" i="16" s="1"/>
  <c r="P33" i="16" s="1"/>
  <c r="BN58" i="3"/>
  <c r="BO58" i="3"/>
  <c r="BP58" i="3"/>
  <c r="BR58" i="3"/>
  <c r="BS58" i="3"/>
  <c r="BT58" i="3"/>
  <c r="AP59" i="3"/>
  <c r="AQ59" i="3"/>
  <c r="AR59" i="3"/>
  <c r="AT59" i="3"/>
  <c r="AU59" i="3"/>
  <c r="AV59" i="3"/>
  <c r="AP60" i="3"/>
  <c r="AQ60" i="3"/>
  <c r="AR60" i="3"/>
  <c r="AT60" i="3"/>
  <c r="AU60" i="3"/>
  <c r="AV60" i="3"/>
  <c r="AP61" i="3"/>
  <c r="AQ61" i="3"/>
  <c r="AR61" i="3"/>
  <c r="AT61" i="3"/>
  <c r="AU61" i="3"/>
  <c r="AV61" i="3"/>
  <c r="AX61" i="3"/>
  <c r="BB61" i="3"/>
  <c r="BG61" i="3"/>
  <c r="E36" i="16" s="1"/>
  <c r="K36" i="16" s="1"/>
  <c r="BH61" i="3"/>
  <c r="G36" i="16" s="1"/>
  <c r="M36" i="16" s="1"/>
  <c r="BK61" i="3"/>
  <c r="H36" i="16" s="1"/>
  <c r="N36" i="16" s="1"/>
  <c r="BL61" i="3"/>
  <c r="J36" i="16" s="1"/>
  <c r="P36" i="16" s="1"/>
  <c r="BO61" i="3"/>
  <c r="E8" i="11" s="1"/>
  <c r="K8" i="11" s="1"/>
  <c r="BP61" i="3"/>
  <c r="G8" i="11" s="1"/>
  <c r="M8" i="11" s="1"/>
  <c r="BS61" i="3"/>
  <c r="H8" i="11" s="1"/>
  <c r="N8" i="11" s="1"/>
  <c r="BT61" i="3"/>
  <c r="J8" i="11" s="1"/>
  <c r="P8" i="11" s="1"/>
  <c r="AP62" i="3"/>
  <c r="AQ62" i="3"/>
  <c r="AR62" i="3"/>
  <c r="AT62" i="3"/>
  <c r="AU62" i="3"/>
  <c r="AV62" i="3"/>
  <c r="AX62" i="3"/>
  <c r="AY62" i="3"/>
  <c r="AZ62" i="3"/>
  <c r="BB62" i="3"/>
  <c r="BC62" i="3"/>
  <c r="BD62" i="3"/>
  <c r="BF62" i="3"/>
  <c r="BG62" i="3"/>
  <c r="BH62" i="3"/>
  <c r="BJ62" i="3"/>
  <c r="BK62" i="3"/>
  <c r="BL62" i="3"/>
  <c r="BN62" i="3"/>
  <c r="BO62" i="3"/>
  <c r="BP62" i="3"/>
  <c r="BR62" i="3"/>
  <c r="BS62" i="3"/>
  <c r="BT62" i="3"/>
  <c r="AP63" i="3"/>
  <c r="AQ63" i="3"/>
  <c r="AR63" i="3"/>
  <c r="AT63" i="3"/>
  <c r="AU63" i="3"/>
  <c r="AV63" i="3"/>
  <c r="AX63" i="3"/>
  <c r="AY63" i="3"/>
  <c r="AZ63" i="3"/>
  <c r="BB63" i="3"/>
  <c r="BC63" i="3"/>
  <c r="BD63" i="3"/>
  <c r="BF63" i="3"/>
  <c r="BG63" i="3"/>
  <c r="BH63" i="3"/>
  <c r="BJ63" i="3"/>
  <c r="BK63" i="3"/>
  <c r="BL63" i="3"/>
  <c r="BN63" i="3"/>
  <c r="BO63" i="3"/>
  <c r="BP63" i="3"/>
  <c r="BR63" i="3"/>
  <c r="BS63" i="3"/>
  <c r="BT63" i="3"/>
  <c r="AP64" i="3"/>
  <c r="F8" i="9" s="1"/>
  <c r="R8" i="9" s="1"/>
  <c r="AT64" i="3"/>
  <c r="I8" i="9" s="1"/>
  <c r="U8" i="9" s="1"/>
  <c r="AX64" i="3"/>
  <c r="L8" i="9" s="1"/>
  <c r="X8" i="9" s="1"/>
  <c r="BF64" i="3"/>
  <c r="BG64" i="3"/>
  <c r="BH64" i="3"/>
  <c r="BJ64" i="3"/>
  <c r="BK64" i="3"/>
  <c r="BL64" i="3"/>
  <c r="BN64" i="3"/>
  <c r="BO64" i="3"/>
  <c r="BP64" i="3"/>
  <c r="BR64" i="3"/>
  <c r="BS64" i="3"/>
  <c r="BT64" i="3"/>
  <c r="AP65" i="3"/>
  <c r="F9" i="9" s="1"/>
  <c r="R9" i="9" s="1"/>
  <c r="AQ65" i="3"/>
  <c r="E9" i="9" s="1"/>
  <c r="AT65" i="3"/>
  <c r="I9" i="9" s="1"/>
  <c r="U9" i="9" s="1"/>
  <c r="AY65" i="3"/>
  <c r="AZ65" i="3"/>
  <c r="BC65" i="3"/>
  <c r="BD65" i="3"/>
  <c r="BF65" i="3"/>
  <c r="BG65" i="3"/>
  <c r="BH65" i="3"/>
  <c r="BJ65" i="3"/>
  <c r="BK65" i="3"/>
  <c r="BL65" i="3"/>
  <c r="BN65" i="3"/>
  <c r="BO65" i="3"/>
  <c r="BP65" i="3"/>
  <c r="BR65" i="3"/>
  <c r="BS65" i="3"/>
  <c r="BT65" i="3"/>
  <c r="BF66" i="3"/>
  <c r="AP67" i="3"/>
  <c r="F10" i="9" s="1"/>
  <c r="R10" i="9" s="1"/>
  <c r="AT67" i="3"/>
  <c r="I10" i="9" s="1"/>
  <c r="U10" i="9" s="1"/>
  <c r="AY67" i="3"/>
  <c r="K10" i="9" s="1"/>
  <c r="AZ67" i="3"/>
  <c r="M10" i="9" s="1"/>
  <c r="Y10" i="9" s="1"/>
  <c r="BC67" i="3"/>
  <c r="N10" i="9" s="1"/>
  <c r="Z10" i="9" s="1"/>
  <c r="BD67" i="3"/>
  <c r="P10" i="9" s="1"/>
  <c r="AB10" i="9" s="1"/>
  <c r="BF67" i="3"/>
  <c r="BG67" i="3"/>
  <c r="BH67" i="3"/>
  <c r="BJ67" i="3"/>
  <c r="BK67" i="3"/>
  <c r="BL67" i="3"/>
  <c r="BN67" i="3"/>
  <c r="BO67" i="3"/>
  <c r="BP67" i="3"/>
  <c r="BR67" i="3"/>
  <c r="BS67" i="3"/>
  <c r="BT67" i="3"/>
  <c r="AQ68" i="3"/>
  <c r="E11" i="9" s="1"/>
  <c r="AR68" i="3"/>
  <c r="G11" i="9" s="1"/>
  <c r="S11" i="9" s="1"/>
  <c r="AU68" i="3"/>
  <c r="H11" i="9" s="1"/>
  <c r="T11" i="9" s="1"/>
  <c r="AV68" i="3"/>
  <c r="J11" i="9" s="1"/>
  <c r="V11" i="9" s="1"/>
  <c r="AY68" i="3"/>
  <c r="K11" i="9" s="1"/>
  <c r="AZ68" i="3"/>
  <c r="M11" i="9" s="1"/>
  <c r="Y11" i="9" s="1"/>
  <c r="BC68" i="3"/>
  <c r="N11" i="9" s="1"/>
  <c r="Z11" i="9" s="1"/>
  <c r="BD68" i="3"/>
  <c r="P11" i="9" s="1"/>
  <c r="AB11" i="9" s="1"/>
  <c r="BF68" i="3"/>
  <c r="BG68" i="3"/>
  <c r="BH68" i="3"/>
  <c r="BJ68" i="3"/>
  <c r="BK68" i="3"/>
  <c r="BL68" i="3"/>
  <c r="BN68" i="3"/>
  <c r="BO68" i="3"/>
  <c r="BP68" i="3"/>
  <c r="BR68" i="3"/>
  <c r="BS68" i="3"/>
  <c r="BT68" i="3"/>
  <c r="AP69" i="3"/>
  <c r="AQ69" i="3"/>
  <c r="AR69" i="3"/>
  <c r="AT69" i="3"/>
  <c r="AU69" i="3"/>
  <c r="AV69" i="3"/>
  <c r="AY69" i="3"/>
  <c r="E25" i="15" s="1"/>
  <c r="K25" i="15" s="1"/>
  <c r="AZ69" i="3"/>
  <c r="G25" i="15" s="1"/>
  <c r="M25" i="15" s="1"/>
  <c r="BC69" i="3"/>
  <c r="H25" i="15" s="1"/>
  <c r="N25" i="15" s="1"/>
  <c r="BD69" i="3"/>
  <c r="J25" i="15" s="1"/>
  <c r="P25" i="15" s="1"/>
  <c r="BF69" i="3"/>
  <c r="BG69" i="3"/>
  <c r="BH69" i="3"/>
  <c r="BJ69" i="3"/>
  <c r="BK69" i="3"/>
  <c r="BL69" i="3"/>
  <c r="BN69" i="3"/>
  <c r="BO69" i="3"/>
  <c r="BP69" i="3"/>
  <c r="BR69" i="3"/>
  <c r="BS69" i="3"/>
  <c r="BT69" i="3"/>
  <c r="AQ70" i="3"/>
  <c r="E12" i="9" s="1"/>
  <c r="AR70" i="3"/>
  <c r="G12" i="9" s="1"/>
  <c r="S12" i="9" s="1"/>
  <c r="AU70" i="3"/>
  <c r="H12" i="9" s="1"/>
  <c r="T12" i="9" s="1"/>
  <c r="AV70" i="3"/>
  <c r="J12" i="9" s="1"/>
  <c r="V12" i="9" s="1"/>
  <c r="AY70" i="3"/>
  <c r="K12" i="9" s="1"/>
  <c r="AZ70" i="3"/>
  <c r="M12" i="9" s="1"/>
  <c r="Y12" i="9" s="1"/>
  <c r="BC70" i="3"/>
  <c r="N12" i="9" s="1"/>
  <c r="Z12" i="9" s="1"/>
  <c r="BD70" i="3"/>
  <c r="P12" i="9" s="1"/>
  <c r="AB12" i="9" s="1"/>
  <c r="BF70" i="3"/>
  <c r="BG70" i="3"/>
  <c r="BH70" i="3"/>
  <c r="BJ70" i="3"/>
  <c r="BK70" i="3"/>
  <c r="BL70" i="3"/>
  <c r="BN70" i="3"/>
  <c r="BO70" i="3"/>
  <c r="BP70" i="3"/>
  <c r="BR70" i="3"/>
  <c r="BS70" i="3"/>
  <c r="BT70" i="3"/>
  <c r="AP71" i="3"/>
  <c r="AQ71" i="3"/>
  <c r="AR71" i="3"/>
  <c r="AT71" i="3"/>
  <c r="AU71" i="3"/>
  <c r="AV71" i="3"/>
  <c r="AY71" i="3"/>
  <c r="E26" i="15" s="1"/>
  <c r="K26" i="15" s="1"/>
  <c r="AZ71" i="3"/>
  <c r="G26" i="15" s="1"/>
  <c r="M26" i="15" s="1"/>
  <c r="BC71" i="3"/>
  <c r="H26" i="15" s="1"/>
  <c r="N26" i="15" s="1"/>
  <c r="BD71" i="3"/>
  <c r="J26" i="15" s="1"/>
  <c r="P26" i="15" s="1"/>
  <c r="BF71" i="3"/>
  <c r="BG71" i="3"/>
  <c r="BH71" i="3"/>
  <c r="BJ71" i="3"/>
  <c r="BK71" i="3"/>
  <c r="BL71" i="3"/>
  <c r="BN71" i="3"/>
  <c r="BO71" i="3"/>
  <c r="BP71" i="3"/>
  <c r="BR71" i="3"/>
  <c r="BS71" i="3"/>
  <c r="BT71" i="3"/>
  <c r="AP73" i="3"/>
  <c r="AQ73" i="3"/>
  <c r="AR73" i="3"/>
  <c r="AT73" i="3"/>
  <c r="AU73" i="3"/>
  <c r="AV73" i="3"/>
  <c r="AY73" i="3"/>
  <c r="E27" i="15" s="1"/>
  <c r="K27" i="15" s="1"/>
  <c r="AZ73" i="3"/>
  <c r="G27" i="15" s="1"/>
  <c r="M27" i="15" s="1"/>
  <c r="BC73" i="3"/>
  <c r="H27" i="15" s="1"/>
  <c r="N27" i="15" s="1"/>
  <c r="BD73" i="3"/>
  <c r="J27" i="15" s="1"/>
  <c r="P27" i="15" s="1"/>
  <c r="BG73" i="3"/>
  <c r="E37" i="16" s="1"/>
  <c r="K37" i="16" s="1"/>
  <c r="BH73" i="3"/>
  <c r="G37" i="16" s="1"/>
  <c r="M37" i="16" s="1"/>
  <c r="BK73" i="3"/>
  <c r="H37" i="16" s="1"/>
  <c r="N37" i="16" s="1"/>
  <c r="BL73" i="3"/>
  <c r="J37" i="16" s="1"/>
  <c r="P37" i="16" s="1"/>
  <c r="BN73" i="3"/>
  <c r="BO73" i="3"/>
  <c r="BP73" i="3"/>
  <c r="BR73" i="3"/>
  <c r="BS73" i="3"/>
  <c r="BT73" i="3"/>
  <c r="AP74" i="3"/>
  <c r="AQ74" i="3"/>
  <c r="AR74" i="3"/>
  <c r="AT74" i="3"/>
  <c r="AU74" i="3"/>
  <c r="AV74" i="3"/>
  <c r="AY74" i="3"/>
  <c r="AZ74" i="3"/>
  <c r="BC74" i="3"/>
  <c r="BD74" i="3"/>
  <c r="BG74" i="3"/>
  <c r="E38" i="16" s="1"/>
  <c r="K38" i="16" s="1"/>
  <c r="BH74" i="3"/>
  <c r="G38" i="16" s="1"/>
  <c r="M38" i="16" s="1"/>
  <c r="BK74" i="3"/>
  <c r="H38" i="16" s="1"/>
  <c r="N38" i="16" s="1"/>
  <c r="BL74" i="3"/>
  <c r="J38" i="16" s="1"/>
  <c r="P38" i="16" s="1"/>
  <c r="BN74" i="3"/>
  <c r="BO74" i="3"/>
  <c r="BP74" i="3"/>
  <c r="BR74" i="3"/>
  <c r="BS74" i="3"/>
  <c r="BT74" i="3"/>
  <c r="AP75" i="3"/>
  <c r="AQ75" i="3"/>
  <c r="AR75" i="3"/>
  <c r="AT75" i="3"/>
  <c r="AU75" i="3"/>
  <c r="AV75" i="3"/>
  <c r="AY75" i="3"/>
  <c r="AZ75" i="3"/>
  <c r="BC75" i="3"/>
  <c r="BD75" i="3"/>
  <c r="BG75" i="3"/>
  <c r="E39" i="16" s="1"/>
  <c r="K39" i="16" s="1"/>
  <c r="BH75" i="3"/>
  <c r="G39" i="16" s="1"/>
  <c r="M39" i="16" s="1"/>
  <c r="BK75" i="3"/>
  <c r="H39" i="16" s="1"/>
  <c r="N39" i="16" s="1"/>
  <c r="BL75" i="3"/>
  <c r="J39" i="16" s="1"/>
  <c r="P39" i="16" s="1"/>
  <c r="BN75" i="3"/>
  <c r="BO75" i="3"/>
  <c r="BP75" i="3"/>
  <c r="BR75" i="3"/>
  <c r="BS75" i="3"/>
  <c r="BT75" i="3"/>
  <c r="AP76" i="3"/>
  <c r="AQ76" i="3"/>
  <c r="AR76" i="3"/>
  <c r="AT76" i="3"/>
  <c r="AU76" i="3"/>
  <c r="AV76" i="3"/>
  <c r="BN76" i="3"/>
  <c r="BO76" i="3"/>
  <c r="BP76" i="3"/>
  <c r="BR76" i="3"/>
  <c r="BS76" i="3"/>
  <c r="BT76" i="3"/>
  <c r="AP77" i="3"/>
  <c r="AQ77" i="3"/>
  <c r="AR77" i="3"/>
  <c r="AT77" i="3"/>
  <c r="AU77" i="3"/>
  <c r="AV77" i="3"/>
  <c r="AX77" i="3"/>
  <c r="AY77" i="3"/>
  <c r="AZ77" i="3"/>
  <c r="BB77" i="3"/>
  <c r="BC77" i="3"/>
  <c r="BD77" i="3"/>
  <c r="BF77" i="3"/>
  <c r="BG77" i="3"/>
  <c r="BH77" i="3"/>
  <c r="BJ77" i="3"/>
  <c r="BK77" i="3"/>
  <c r="BL77" i="3"/>
  <c r="BN77" i="3"/>
  <c r="BO77" i="3"/>
  <c r="BP77" i="3"/>
  <c r="BR77" i="3"/>
  <c r="BS77" i="3"/>
  <c r="BT77" i="3"/>
  <c r="AP78" i="3"/>
  <c r="AQ78" i="3"/>
  <c r="AR78" i="3"/>
  <c r="AT78" i="3"/>
  <c r="AU78" i="3"/>
  <c r="AV78" i="3"/>
  <c r="AY78" i="3"/>
  <c r="AZ78" i="3"/>
  <c r="BC78" i="3"/>
  <c r="BD78" i="3"/>
  <c r="BF78" i="3"/>
  <c r="BG78" i="3"/>
  <c r="BH78" i="3"/>
  <c r="BJ78" i="3"/>
  <c r="BK78" i="3"/>
  <c r="BL78" i="3"/>
  <c r="BN78" i="3"/>
  <c r="BO78" i="3"/>
  <c r="BP78" i="3"/>
  <c r="BR78" i="3"/>
  <c r="BS78" i="3"/>
  <c r="BT78" i="3"/>
  <c r="AP79" i="3"/>
  <c r="AQ79" i="3"/>
  <c r="AR79" i="3"/>
  <c r="AT79" i="3"/>
  <c r="AU79" i="3"/>
  <c r="AV79" i="3"/>
  <c r="AX79" i="3"/>
  <c r="AY79" i="3"/>
  <c r="AZ79" i="3"/>
  <c r="BB79" i="3"/>
  <c r="BC79" i="3"/>
  <c r="BD79" i="3"/>
  <c r="BF79" i="3"/>
  <c r="BG79" i="3"/>
  <c r="BH79" i="3"/>
  <c r="BJ79" i="3"/>
  <c r="BK79" i="3"/>
  <c r="BL79" i="3"/>
  <c r="BN79" i="3"/>
  <c r="BO79" i="3"/>
  <c r="BP79" i="3"/>
  <c r="BR79" i="3"/>
  <c r="BS79" i="3"/>
  <c r="BT79" i="3"/>
  <c r="AP80" i="3"/>
  <c r="AQ80" i="3"/>
  <c r="AR80" i="3"/>
  <c r="AT80" i="3"/>
  <c r="AU80" i="3"/>
  <c r="AV80" i="3"/>
  <c r="AX80" i="3"/>
  <c r="AY80" i="3"/>
  <c r="AZ80" i="3"/>
  <c r="BB80" i="3"/>
  <c r="BC80" i="3"/>
  <c r="BD80" i="3"/>
  <c r="BF80" i="3"/>
  <c r="BG80" i="3"/>
  <c r="BH80" i="3"/>
  <c r="BJ80" i="3"/>
  <c r="BK80" i="3"/>
  <c r="BL80" i="3"/>
  <c r="BN80" i="3"/>
  <c r="BO80" i="3"/>
  <c r="BP80" i="3"/>
  <c r="BR80" i="3"/>
  <c r="BS80" i="3"/>
  <c r="BT80" i="3"/>
  <c r="AP81" i="3"/>
  <c r="AQ81" i="3"/>
  <c r="AR81" i="3"/>
  <c r="AT81" i="3"/>
  <c r="AU81" i="3"/>
  <c r="AV81" i="3"/>
  <c r="AX81" i="3"/>
  <c r="AY81" i="3"/>
  <c r="AZ81" i="3"/>
  <c r="BB81" i="3"/>
  <c r="BC81" i="3"/>
  <c r="BD81" i="3"/>
  <c r="BF81" i="3"/>
  <c r="BG81" i="3"/>
  <c r="BH81" i="3"/>
  <c r="BJ81" i="3"/>
  <c r="BK81" i="3"/>
  <c r="BL81" i="3"/>
  <c r="BN81" i="3"/>
  <c r="BO81" i="3"/>
  <c r="BP81" i="3"/>
  <c r="BR81" i="3"/>
  <c r="BS81" i="3"/>
  <c r="BT81" i="3"/>
  <c r="AP82" i="3"/>
  <c r="AQ82" i="3"/>
  <c r="AR82" i="3"/>
  <c r="AT82" i="3"/>
  <c r="AU82" i="3"/>
  <c r="AV82" i="3"/>
  <c r="AX82" i="3"/>
  <c r="AY82" i="3"/>
  <c r="AZ82" i="3"/>
  <c r="BB82" i="3"/>
  <c r="BC82" i="3"/>
  <c r="BD82" i="3"/>
  <c r="BF82" i="3"/>
  <c r="BG82" i="3"/>
  <c r="BH82" i="3"/>
  <c r="BJ82" i="3"/>
  <c r="BK82" i="3"/>
  <c r="BL82" i="3"/>
  <c r="BN82" i="3"/>
  <c r="BO82" i="3"/>
  <c r="BP82" i="3"/>
  <c r="BR82" i="3"/>
  <c r="BS82" i="3"/>
  <c r="BT82" i="3"/>
  <c r="AP83" i="3"/>
  <c r="AQ83" i="3"/>
  <c r="AR83" i="3"/>
  <c r="AT83" i="3"/>
  <c r="AU83" i="3"/>
  <c r="AV83" i="3"/>
  <c r="AX83" i="3"/>
  <c r="AY83" i="3"/>
  <c r="AZ83" i="3"/>
  <c r="BB83" i="3"/>
  <c r="BC83" i="3"/>
  <c r="BD83" i="3"/>
  <c r="BF83" i="3"/>
  <c r="BG83" i="3"/>
  <c r="BH83" i="3"/>
  <c r="BJ83" i="3"/>
  <c r="BK83" i="3"/>
  <c r="BL83" i="3"/>
  <c r="BN83" i="3"/>
  <c r="BO83" i="3"/>
  <c r="BP83" i="3"/>
  <c r="BR83" i="3"/>
  <c r="BS83" i="3"/>
  <c r="BT83" i="3"/>
  <c r="AP84" i="3"/>
  <c r="AQ84" i="3"/>
  <c r="AR84" i="3"/>
  <c r="AT84" i="3"/>
  <c r="AU84" i="3"/>
  <c r="AV84" i="3"/>
  <c r="AX84" i="3"/>
  <c r="AY84" i="3"/>
  <c r="AZ84" i="3"/>
  <c r="BB84" i="3"/>
  <c r="BC84" i="3"/>
  <c r="BD84" i="3"/>
  <c r="BG84" i="3"/>
  <c r="E40" i="16" s="1"/>
  <c r="K40" i="16" s="1"/>
  <c r="BH84" i="3"/>
  <c r="G40" i="16" s="1"/>
  <c r="M40" i="16" s="1"/>
  <c r="BK84" i="3"/>
  <c r="H40" i="16" s="1"/>
  <c r="N40" i="16" s="1"/>
  <c r="BL84" i="3"/>
  <c r="J40" i="16" s="1"/>
  <c r="P40" i="16" s="1"/>
  <c r="BN84" i="3"/>
  <c r="BO84" i="3"/>
  <c r="BP84" i="3"/>
  <c r="BR84" i="3"/>
  <c r="BS84" i="3"/>
  <c r="BT84" i="3"/>
  <c r="AP85" i="3"/>
  <c r="AQ85" i="3"/>
  <c r="AR85" i="3"/>
  <c r="AT85" i="3"/>
  <c r="AU85" i="3"/>
  <c r="AV85" i="3"/>
  <c r="AY85" i="3"/>
  <c r="E29" i="15" s="1"/>
  <c r="K29" i="15" s="1"/>
  <c r="AZ85" i="3"/>
  <c r="G29" i="15" s="1"/>
  <c r="M29" i="15" s="1"/>
  <c r="BC85" i="3"/>
  <c r="H29" i="15" s="1"/>
  <c r="N29" i="15" s="1"/>
  <c r="BD85" i="3"/>
  <c r="J29" i="15" s="1"/>
  <c r="P29" i="15" s="1"/>
  <c r="BF85" i="3"/>
  <c r="BG85" i="3"/>
  <c r="BH85" i="3"/>
  <c r="BJ85" i="3"/>
  <c r="BK85" i="3"/>
  <c r="BL85" i="3"/>
  <c r="BN85" i="3"/>
  <c r="BO85" i="3"/>
  <c r="BP85" i="3"/>
  <c r="BR85" i="3"/>
  <c r="BS85" i="3"/>
  <c r="BT85" i="3"/>
  <c r="AP87" i="3"/>
  <c r="AQ87" i="3"/>
  <c r="AR87" i="3"/>
  <c r="AT87" i="3"/>
  <c r="AU87" i="3"/>
  <c r="AV87" i="3"/>
  <c r="AX87" i="3"/>
  <c r="AY87" i="3"/>
  <c r="AZ87" i="3"/>
  <c r="BB87" i="3"/>
  <c r="BC87" i="3"/>
  <c r="BD87" i="3"/>
  <c r="BF87" i="3"/>
  <c r="BG87" i="3"/>
  <c r="BH87" i="3"/>
  <c r="BJ87" i="3"/>
  <c r="BK87" i="3"/>
  <c r="BL87" i="3"/>
  <c r="BN87" i="3"/>
  <c r="BO87" i="3"/>
  <c r="BP87" i="3"/>
  <c r="BR87" i="3"/>
  <c r="BS87" i="3"/>
  <c r="BT87" i="3"/>
  <c r="AP88" i="3"/>
  <c r="AQ88" i="3"/>
  <c r="AR88" i="3"/>
  <c r="AT88" i="3"/>
  <c r="AU88" i="3"/>
  <c r="AV88" i="3"/>
  <c r="AX88" i="3"/>
  <c r="AY88" i="3"/>
  <c r="AZ88" i="3"/>
  <c r="BB88" i="3"/>
  <c r="BC88" i="3"/>
  <c r="BD88" i="3"/>
  <c r="BF88" i="3"/>
  <c r="BG88" i="3"/>
  <c r="BH88" i="3"/>
  <c r="BJ88" i="3"/>
  <c r="BK88" i="3"/>
  <c r="BL88" i="3"/>
  <c r="BN88" i="3"/>
  <c r="BO88" i="3"/>
  <c r="BP88" i="3"/>
  <c r="BR88" i="3"/>
  <c r="BS88" i="3"/>
  <c r="BT88" i="3"/>
  <c r="AP89" i="3"/>
  <c r="AQ89" i="3"/>
  <c r="AR89" i="3"/>
  <c r="AT89" i="3"/>
  <c r="AU89" i="3"/>
  <c r="AV89" i="3"/>
  <c r="AX89" i="3"/>
  <c r="AY89" i="3"/>
  <c r="AZ89" i="3"/>
  <c r="BB89" i="3"/>
  <c r="BC89" i="3"/>
  <c r="BD89" i="3"/>
  <c r="BF89" i="3"/>
  <c r="BG89" i="3"/>
  <c r="BH89" i="3"/>
  <c r="BJ89" i="3"/>
  <c r="BK89" i="3"/>
  <c r="BL89" i="3"/>
  <c r="BN89" i="3"/>
  <c r="BO89" i="3"/>
  <c r="BP89" i="3"/>
  <c r="BR89" i="3"/>
  <c r="BS89" i="3"/>
  <c r="BT89" i="3"/>
  <c r="AP90" i="3"/>
  <c r="AQ90" i="3"/>
  <c r="AR90" i="3"/>
  <c r="AT90" i="3"/>
  <c r="AU90" i="3"/>
  <c r="AV90" i="3"/>
  <c r="AX90" i="3"/>
  <c r="AY90" i="3"/>
  <c r="AZ90" i="3"/>
  <c r="BB90" i="3"/>
  <c r="BC90" i="3"/>
  <c r="BD90" i="3"/>
  <c r="BF90" i="3"/>
  <c r="BG90" i="3"/>
  <c r="BH90" i="3"/>
  <c r="BJ90" i="3"/>
  <c r="BK90" i="3"/>
  <c r="BL90" i="3"/>
  <c r="BN90" i="3"/>
  <c r="BO90" i="3"/>
  <c r="BP90" i="3"/>
  <c r="BR90" i="3"/>
  <c r="BS90" i="3"/>
  <c r="BT90" i="3"/>
  <c r="AP91" i="3"/>
  <c r="AQ91" i="3"/>
  <c r="AR91" i="3"/>
  <c r="AT91" i="3"/>
  <c r="AU91" i="3"/>
  <c r="AV91" i="3"/>
  <c r="AX91" i="3"/>
  <c r="AY91" i="3"/>
  <c r="AZ91" i="3"/>
  <c r="BB91" i="3"/>
  <c r="BC91" i="3"/>
  <c r="BD91" i="3"/>
  <c r="BF91" i="3"/>
  <c r="BG91" i="3"/>
  <c r="BH91" i="3"/>
  <c r="BJ91" i="3"/>
  <c r="BK91" i="3"/>
  <c r="BL91" i="3"/>
  <c r="BN91" i="3"/>
  <c r="BO91" i="3"/>
  <c r="BP91" i="3"/>
  <c r="BR91" i="3"/>
  <c r="BS91" i="3"/>
  <c r="BT91" i="3"/>
  <c r="AP92" i="3"/>
  <c r="AQ92" i="3"/>
  <c r="AR92" i="3"/>
  <c r="AT92" i="3"/>
  <c r="AU92" i="3"/>
  <c r="AV92" i="3"/>
  <c r="AX92" i="3"/>
  <c r="AY92" i="3"/>
  <c r="AZ92" i="3"/>
  <c r="BB92" i="3"/>
  <c r="BC92" i="3"/>
  <c r="BD92" i="3"/>
  <c r="BF92" i="3"/>
  <c r="BG92" i="3"/>
  <c r="BH92" i="3"/>
  <c r="BJ92" i="3"/>
  <c r="BK92" i="3"/>
  <c r="BL92" i="3"/>
  <c r="BN92" i="3"/>
  <c r="BO92" i="3"/>
  <c r="BP92" i="3"/>
  <c r="BR92" i="3"/>
  <c r="BS92" i="3"/>
  <c r="BT92" i="3"/>
  <c r="AP93" i="3"/>
  <c r="AQ93" i="3"/>
  <c r="AR93" i="3"/>
  <c r="AT93" i="3"/>
  <c r="AU93" i="3"/>
  <c r="AV93" i="3"/>
  <c r="AX93" i="3"/>
  <c r="AY93" i="3"/>
  <c r="AZ93" i="3"/>
  <c r="BB93" i="3"/>
  <c r="BC93" i="3"/>
  <c r="BD93" i="3"/>
  <c r="BF93" i="3"/>
  <c r="BG93" i="3"/>
  <c r="BH93" i="3"/>
  <c r="BJ93" i="3"/>
  <c r="BK93" i="3"/>
  <c r="BL93" i="3"/>
  <c r="BN93" i="3"/>
  <c r="BO93" i="3"/>
  <c r="BP93" i="3"/>
  <c r="BR93" i="3"/>
  <c r="BS93" i="3"/>
  <c r="BT93" i="3"/>
  <c r="AP94" i="3"/>
  <c r="AQ94" i="3"/>
  <c r="AR94" i="3"/>
  <c r="AT94" i="3"/>
  <c r="AU94" i="3"/>
  <c r="AV94" i="3"/>
  <c r="AX94" i="3"/>
  <c r="AY94" i="3"/>
  <c r="AZ94" i="3"/>
  <c r="BB94" i="3"/>
  <c r="BC94" i="3"/>
  <c r="BD94" i="3"/>
  <c r="BF94" i="3"/>
  <c r="BG94" i="3"/>
  <c r="BH94" i="3"/>
  <c r="BJ94" i="3"/>
  <c r="BK94" i="3"/>
  <c r="BL94" i="3"/>
  <c r="BN94" i="3"/>
  <c r="BO94" i="3"/>
  <c r="BP94" i="3"/>
  <c r="BR94" i="3"/>
  <c r="BS94" i="3"/>
  <c r="BT94" i="3"/>
  <c r="AP95" i="3"/>
  <c r="AQ95" i="3"/>
  <c r="AR95" i="3"/>
  <c r="AT95" i="3"/>
  <c r="AU95" i="3"/>
  <c r="AV95" i="3"/>
  <c r="AX95" i="3"/>
  <c r="AY95" i="3"/>
  <c r="AZ95" i="3"/>
  <c r="BB95" i="3"/>
  <c r="BC95" i="3"/>
  <c r="BD95" i="3"/>
  <c r="BF95" i="3"/>
  <c r="BG95" i="3"/>
  <c r="BH95" i="3"/>
  <c r="BJ95" i="3"/>
  <c r="BK95" i="3"/>
  <c r="BL95" i="3"/>
  <c r="BN95" i="3"/>
  <c r="BO95" i="3"/>
  <c r="BP95" i="3"/>
  <c r="BR95" i="3"/>
  <c r="BS95" i="3"/>
  <c r="BT95" i="3"/>
  <c r="AP96" i="3"/>
  <c r="AQ96" i="3"/>
  <c r="AR96" i="3"/>
  <c r="AT96" i="3"/>
  <c r="AU96" i="3"/>
  <c r="AV96" i="3"/>
  <c r="AX96" i="3"/>
  <c r="AY96" i="3"/>
  <c r="AZ96" i="3"/>
  <c r="BB96" i="3"/>
  <c r="BC96" i="3"/>
  <c r="BD96" i="3"/>
  <c r="BF96" i="3"/>
  <c r="BG96" i="3"/>
  <c r="BH96" i="3"/>
  <c r="BJ96" i="3"/>
  <c r="BK96" i="3"/>
  <c r="BL96" i="3"/>
  <c r="BN96" i="3"/>
  <c r="BO96" i="3"/>
  <c r="BP96" i="3"/>
  <c r="BR96" i="3"/>
  <c r="BS96" i="3"/>
  <c r="BT96" i="3"/>
  <c r="AP97" i="3"/>
  <c r="AQ97" i="3"/>
  <c r="AR97" i="3"/>
  <c r="AT97" i="3"/>
  <c r="AU97" i="3"/>
  <c r="AV97" i="3"/>
  <c r="AX97" i="3"/>
  <c r="AY97" i="3"/>
  <c r="AZ97" i="3"/>
  <c r="BB97" i="3"/>
  <c r="BC97" i="3"/>
  <c r="BD97" i="3"/>
  <c r="BF97" i="3"/>
  <c r="BG97" i="3"/>
  <c r="BH97" i="3"/>
  <c r="BJ97" i="3"/>
  <c r="BK97" i="3"/>
  <c r="BL97" i="3"/>
  <c r="BN97" i="3"/>
  <c r="BO97" i="3"/>
  <c r="BP97" i="3"/>
  <c r="BR97" i="3"/>
  <c r="BS97" i="3"/>
  <c r="BT97" i="3"/>
  <c r="AP98" i="3"/>
  <c r="AQ98" i="3"/>
  <c r="AR98" i="3"/>
  <c r="AT98" i="3"/>
  <c r="AU98" i="3"/>
  <c r="AV98" i="3"/>
  <c r="AX98" i="3"/>
  <c r="AY98" i="3"/>
  <c r="AZ98" i="3"/>
  <c r="BB98" i="3"/>
  <c r="BC98" i="3"/>
  <c r="BD98" i="3"/>
  <c r="BF98" i="3"/>
  <c r="BG98" i="3"/>
  <c r="BH98" i="3"/>
  <c r="BJ98" i="3"/>
  <c r="BK98" i="3"/>
  <c r="BL98" i="3"/>
  <c r="BN98" i="3"/>
  <c r="BO98" i="3"/>
  <c r="BP98" i="3"/>
  <c r="BR98" i="3"/>
  <c r="BS98" i="3"/>
  <c r="BT98" i="3"/>
  <c r="AP99" i="3"/>
  <c r="AQ99" i="3"/>
  <c r="AR99" i="3"/>
  <c r="AT99" i="3"/>
  <c r="AU99" i="3"/>
  <c r="AV99" i="3"/>
  <c r="AX99" i="3"/>
  <c r="AY99" i="3"/>
  <c r="AZ99" i="3"/>
  <c r="BB99" i="3"/>
  <c r="BC99" i="3"/>
  <c r="BD99" i="3"/>
  <c r="BF99" i="3"/>
  <c r="BG99" i="3"/>
  <c r="BH99" i="3"/>
  <c r="BJ99" i="3"/>
  <c r="BK99" i="3"/>
  <c r="BL99" i="3"/>
  <c r="BN99" i="3"/>
  <c r="BO99" i="3"/>
  <c r="BP99" i="3"/>
  <c r="BR99" i="3"/>
  <c r="BS99" i="3"/>
  <c r="BT99" i="3"/>
  <c r="AP100" i="3"/>
  <c r="AQ100" i="3"/>
  <c r="AR100" i="3"/>
  <c r="AT100" i="3"/>
  <c r="AU100" i="3"/>
  <c r="AV100" i="3"/>
  <c r="AX100" i="3"/>
  <c r="AY100" i="3"/>
  <c r="AZ100" i="3"/>
  <c r="BB100" i="3"/>
  <c r="BC100" i="3"/>
  <c r="BD100" i="3"/>
  <c r="BF100" i="3"/>
  <c r="BG100" i="3"/>
  <c r="BH100" i="3"/>
  <c r="BJ100" i="3"/>
  <c r="BK100" i="3"/>
  <c r="BL100" i="3"/>
  <c r="BN100" i="3"/>
  <c r="BO100" i="3"/>
  <c r="BP100" i="3"/>
  <c r="BR100" i="3"/>
  <c r="BS100" i="3"/>
  <c r="BT100" i="3"/>
  <c r="AP101" i="3"/>
  <c r="AQ101" i="3"/>
  <c r="AR101" i="3"/>
  <c r="AT101" i="3"/>
  <c r="AU101" i="3"/>
  <c r="AV101" i="3"/>
  <c r="AX101" i="3"/>
  <c r="AY101" i="3"/>
  <c r="AZ101" i="3"/>
  <c r="BB101" i="3"/>
  <c r="BC101" i="3"/>
  <c r="BD101" i="3"/>
  <c r="BF101" i="3"/>
  <c r="BG101" i="3"/>
  <c r="BH101" i="3"/>
  <c r="BJ101" i="3"/>
  <c r="BK101" i="3"/>
  <c r="BL101" i="3"/>
  <c r="BN101" i="3"/>
  <c r="BO101" i="3"/>
  <c r="BP101" i="3"/>
  <c r="BR101" i="3"/>
  <c r="BS101" i="3"/>
  <c r="BT101" i="3"/>
  <c r="AP102" i="3"/>
  <c r="AQ102" i="3"/>
  <c r="AR102" i="3"/>
  <c r="AT102" i="3"/>
  <c r="AU102" i="3"/>
  <c r="AV102" i="3"/>
  <c r="AX102" i="3"/>
  <c r="AY102" i="3"/>
  <c r="AZ102" i="3"/>
  <c r="BB102" i="3"/>
  <c r="BC102" i="3"/>
  <c r="BD102" i="3"/>
  <c r="BF102" i="3"/>
  <c r="BG102" i="3"/>
  <c r="BH102" i="3"/>
  <c r="BJ102" i="3"/>
  <c r="BK102" i="3"/>
  <c r="BL102" i="3"/>
  <c r="BN102" i="3"/>
  <c r="BO102" i="3"/>
  <c r="BP102" i="3"/>
  <c r="BR102" i="3"/>
  <c r="BS102" i="3"/>
  <c r="BT102" i="3"/>
  <c r="AP103" i="3"/>
  <c r="AQ103" i="3"/>
  <c r="AR103" i="3"/>
  <c r="AT103" i="3"/>
  <c r="AU103" i="3"/>
  <c r="AV103" i="3"/>
  <c r="AX103" i="3"/>
  <c r="AY103" i="3"/>
  <c r="AZ103" i="3"/>
  <c r="BB103" i="3"/>
  <c r="BC103" i="3"/>
  <c r="BD103" i="3"/>
  <c r="BF103" i="3"/>
  <c r="BG103" i="3"/>
  <c r="BH103" i="3"/>
  <c r="BJ103" i="3"/>
  <c r="BK103" i="3"/>
  <c r="BL103" i="3"/>
  <c r="BN103" i="3"/>
  <c r="BO103" i="3"/>
  <c r="BP103" i="3"/>
  <c r="BR103" i="3"/>
  <c r="BS103" i="3"/>
  <c r="BT103" i="3"/>
  <c r="AP104" i="3"/>
  <c r="AQ104" i="3"/>
  <c r="AR104" i="3"/>
  <c r="AT104" i="3"/>
  <c r="AU104" i="3"/>
  <c r="AV104" i="3"/>
  <c r="AX104" i="3"/>
  <c r="AY104" i="3"/>
  <c r="AZ104" i="3"/>
  <c r="BB104" i="3"/>
  <c r="BC104" i="3"/>
  <c r="BD104" i="3"/>
  <c r="BF104" i="3"/>
  <c r="BG104" i="3"/>
  <c r="BH104" i="3"/>
  <c r="BJ104" i="3"/>
  <c r="BK104" i="3"/>
  <c r="BL104" i="3"/>
  <c r="BN104" i="3"/>
  <c r="BO104" i="3"/>
  <c r="BP104" i="3"/>
  <c r="BR104" i="3"/>
  <c r="BS104" i="3"/>
  <c r="BT104" i="3"/>
  <c r="AP105" i="3"/>
  <c r="AQ105" i="3"/>
  <c r="AR105" i="3"/>
  <c r="AT105" i="3"/>
  <c r="AU105" i="3"/>
  <c r="AV105" i="3"/>
  <c r="AX105" i="3"/>
  <c r="AY105" i="3"/>
  <c r="AZ105" i="3"/>
  <c r="BB105" i="3"/>
  <c r="BC105" i="3"/>
  <c r="BD105" i="3"/>
  <c r="BF105" i="3"/>
  <c r="BG105" i="3"/>
  <c r="BH105" i="3"/>
  <c r="BJ105" i="3"/>
  <c r="BK105" i="3"/>
  <c r="BL105" i="3"/>
  <c r="BN105" i="3"/>
  <c r="BO105" i="3"/>
  <c r="BP105" i="3"/>
  <c r="BR105" i="3"/>
  <c r="BS105" i="3"/>
  <c r="BT105" i="3"/>
  <c r="AP106" i="3"/>
  <c r="AQ106" i="3"/>
  <c r="AR106" i="3"/>
  <c r="AT106" i="3"/>
  <c r="AU106" i="3"/>
  <c r="AV106" i="3"/>
  <c r="AX106" i="3"/>
  <c r="AY106" i="3"/>
  <c r="AZ106" i="3"/>
  <c r="BB106" i="3"/>
  <c r="BC106" i="3"/>
  <c r="BD106" i="3"/>
  <c r="BF106" i="3"/>
  <c r="BG106" i="3"/>
  <c r="BH106" i="3"/>
  <c r="BJ106" i="3"/>
  <c r="BK106" i="3"/>
  <c r="BL106" i="3"/>
  <c r="BN106" i="3"/>
  <c r="BO106" i="3"/>
  <c r="BP106" i="3"/>
  <c r="BR106" i="3"/>
  <c r="BS106" i="3"/>
  <c r="BT106" i="3"/>
  <c r="AP107" i="3"/>
  <c r="AQ107" i="3"/>
  <c r="AR107" i="3"/>
  <c r="AT107" i="3"/>
  <c r="AU107" i="3"/>
  <c r="AV107" i="3"/>
  <c r="AX107" i="3"/>
  <c r="AY107" i="3"/>
  <c r="AZ107" i="3"/>
  <c r="BB107" i="3"/>
  <c r="BC107" i="3"/>
  <c r="BD107" i="3"/>
  <c r="BF107" i="3"/>
  <c r="BG107" i="3"/>
  <c r="BH107" i="3"/>
  <c r="BJ107" i="3"/>
  <c r="BK107" i="3"/>
  <c r="BL107" i="3"/>
  <c r="BN107" i="3"/>
  <c r="BO107" i="3"/>
  <c r="BP107" i="3"/>
  <c r="BR107" i="3"/>
  <c r="BS107" i="3"/>
  <c r="BT107" i="3"/>
  <c r="AP108" i="3"/>
  <c r="AQ108" i="3"/>
  <c r="AR108" i="3"/>
  <c r="AT108" i="3"/>
  <c r="AU108" i="3"/>
  <c r="AV108" i="3"/>
  <c r="AX108" i="3"/>
  <c r="AY108" i="3"/>
  <c r="AZ108" i="3"/>
  <c r="BB108" i="3"/>
  <c r="BC108" i="3"/>
  <c r="BD108" i="3"/>
  <c r="BF108" i="3"/>
  <c r="BG108" i="3"/>
  <c r="BH108" i="3"/>
  <c r="BJ108" i="3"/>
  <c r="BK108" i="3"/>
  <c r="BL108" i="3"/>
  <c r="BN108" i="3"/>
  <c r="BO108" i="3"/>
  <c r="BP108" i="3"/>
  <c r="BR108" i="3"/>
  <c r="BS108" i="3"/>
  <c r="BT108" i="3"/>
  <c r="AQ109" i="3"/>
  <c r="AR109" i="3"/>
  <c r="AU109" i="3"/>
  <c r="AV109" i="3"/>
  <c r="AY109" i="3"/>
  <c r="E30" i="15" s="1"/>
  <c r="K30" i="15" s="1"/>
  <c r="AZ109" i="3"/>
  <c r="G30" i="15" s="1"/>
  <c r="M30" i="15" s="1"/>
  <c r="BC109" i="3"/>
  <c r="H30" i="15" s="1"/>
  <c r="N30" i="15" s="1"/>
  <c r="BD109" i="3"/>
  <c r="J30" i="15" s="1"/>
  <c r="P30" i="15" s="1"/>
  <c r="BF109" i="3"/>
  <c r="BG109" i="3"/>
  <c r="BH109" i="3"/>
  <c r="BJ109" i="3"/>
  <c r="BK109" i="3"/>
  <c r="BL109" i="3"/>
  <c r="BN109" i="3"/>
  <c r="BO109" i="3"/>
  <c r="BP109" i="3"/>
  <c r="BR109" i="3"/>
  <c r="BS109" i="3"/>
  <c r="BT109" i="3"/>
  <c r="AP110" i="3"/>
  <c r="AQ110" i="3"/>
  <c r="AR110" i="3"/>
  <c r="AT110" i="3"/>
  <c r="AU110" i="3"/>
  <c r="AV110" i="3"/>
  <c r="AX110" i="3"/>
  <c r="F31" i="15" s="1"/>
  <c r="L31" i="15" s="1"/>
  <c r="AY110" i="3"/>
  <c r="E31" i="15" s="1"/>
  <c r="K31" i="15" s="1"/>
  <c r="AZ110" i="3"/>
  <c r="G31" i="15" s="1"/>
  <c r="M31" i="15" s="1"/>
  <c r="BC110" i="3"/>
  <c r="H31" i="15" s="1"/>
  <c r="N31" i="15" s="1"/>
  <c r="BD110" i="3"/>
  <c r="J31" i="15" s="1"/>
  <c r="P31" i="15" s="1"/>
  <c r="BF110" i="3"/>
  <c r="BG110" i="3"/>
  <c r="BH110" i="3"/>
  <c r="BJ110" i="3"/>
  <c r="BK110" i="3"/>
  <c r="BL110" i="3"/>
  <c r="BN110" i="3"/>
  <c r="BO110" i="3"/>
  <c r="BP110" i="3"/>
  <c r="BR110" i="3"/>
  <c r="BS110" i="3"/>
  <c r="BT110" i="3"/>
  <c r="AP111" i="3"/>
  <c r="AQ111" i="3"/>
  <c r="AR111" i="3"/>
  <c r="AT111" i="3"/>
  <c r="AU111" i="3"/>
  <c r="AV111" i="3"/>
  <c r="AY111" i="3"/>
  <c r="E32" i="15" s="1"/>
  <c r="K32" i="15" s="1"/>
  <c r="AZ111" i="3"/>
  <c r="G32" i="15" s="1"/>
  <c r="M32" i="15" s="1"/>
  <c r="BC111" i="3"/>
  <c r="H32" i="15" s="1"/>
  <c r="N32" i="15" s="1"/>
  <c r="BD111" i="3"/>
  <c r="J32" i="15" s="1"/>
  <c r="P32" i="15" s="1"/>
  <c r="BF111" i="3"/>
  <c r="BG111" i="3"/>
  <c r="BH111" i="3"/>
  <c r="BJ111" i="3"/>
  <c r="BK111" i="3"/>
  <c r="BL111" i="3"/>
  <c r="BN111" i="3"/>
  <c r="BO111" i="3"/>
  <c r="BP111" i="3"/>
  <c r="BR111" i="3"/>
  <c r="BS111" i="3"/>
  <c r="BT111" i="3"/>
  <c r="AB21" i="3"/>
  <c r="X21" i="3"/>
  <c r="V14" i="3"/>
  <c r="U14" i="3"/>
  <c r="R14" i="3"/>
  <c r="Q14" i="3"/>
  <c r="L68" i="3"/>
  <c r="H68" i="3"/>
  <c r="AP4" i="3"/>
  <c r="AQ4" i="3"/>
  <c r="AR4" i="3"/>
  <c r="AT4" i="3"/>
  <c r="AU4" i="3"/>
  <c r="AV4" i="3"/>
  <c r="AX4" i="3"/>
  <c r="AY4" i="3"/>
  <c r="AZ4" i="3"/>
  <c r="BB4" i="3"/>
  <c r="BC4" i="3"/>
  <c r="BD4" i="3"/>
  <c r="BG4" i="3"/>
  <c r="BH4" i="3"/>
  <c r="BK4" i="3"/>
  <c r="BL4" i="3"/>
  <c r="BN4" i="3"/>
  <c r="BO4" i="3"/>
  <c r="BP4" i="3"/>
  <c r="BR4" i="3"/>
  <c r="BS4" i="3"/>
  <c r="BT4" i="3"/>
  <c r="AP5" i="3"/>
  <c r="AQ5" i="3"/>
  <c r="AR5" i="3"/>
  <c r="AT5" i="3"/>
  <c r="AU5" i="3"/>
  <c r="AV5" i="3"/>
  <c r="AX5" i="3"/>
  <c r="AY5" i="3"/>
  <c r="AZ5" i="3"/>
  <c r="BB5" i="3"/>
  <c r="BC5" i="3"/>
  <c r="BD5" i="3"/>
  <c r="BF5" i="3"/>
  <c r="F7" i="16" s="1"/>
  <c r="L7" i="16" s="1"/>
  <c r="BG5" i="3"/>
  <c r="E7" i="16" s="1"/>
  <c r="K7" i="16" s="1"/>
  <c r="BH5" i="3"/>
  <c r="G7" i="16" s="1"/>
  <c r="M7" i="16" s="1"/>
  <c r="BK5" i="3"/>
  <c r="H7" i="16" s="1"/>
  <c r="N7" i="16" s="1"/>
  <c r="BL5" i="3"/>
  <c r="J7" i="16" s="1"/>
  <c r="P7" i="16" s="1"/>
  <c r="BN5" i="3"/>
  <c r="BO5" i="3"/>
  <c r="BP5" i="3"/>
  <c r="BR5" i="3"/>
  <c r="BS5" i="3"/>
  <c r="BT5" i="3"/>
  <c r="AP6" i="3"/>
  <c r="AQ6" i="3"/>
  <c r="AR6" i="3"/>
  <c r="AT6" i="3"/>
  <c r="AU6" i="3"/>
  <c r="AV6" i="3"/>
  <c r="AY6" i="3"/>
  <c r="BF6" i="3"/>
  <c r="BG6" i="3"/>
  <c r="BH6" i="3"/>
  <c r="BJ6" i="3"/>
  <c r="BK6" i="3"/>
  <c r="BL6" i="3"/>
  <c r="BN6" i="3"/>
  <c r="BO6" i="3"/>
  <c r="BP6" i="3"/>
  <c r="BR6" i="3"/>
  <c r="BS6" i="3"/>
  <c r="BT6" i="3"/>
  <c r="AP7" i="3"/>
  <c r="AQ7" i="3"/>
  <c r="AR7" i="3"/>
  <c r="AT7" i="3"/>
  <c r="AU7" i="3"/>
  <c r="AV7" i="3"/>
  <c r="BF7" i="3"/>
  <c r="BG7" i="3"/>
  <c r="BH7" i="3"/>
  <c r="BJ7" i="3"/>
  <c r="BK7" i="3"/>
  <c r="BL7" i="3"/>
  <c r="BN7" i="3"/>
  <c r="BO7" i="3"/>
  <c r="BP7" i="3"/>
  <c r="BR7" i="3"/>
  <c r="BS7" i="3"/>
  <c r="BT7" i="3"/>
  <c r="AP8" i="3"/>
  <c r="AQ8" i="3"/>
  <c r="AR8" i="3"/>
  <c r="AT8" i="3"/>
  <c r="AU8" i="3"/>
  <c r="AV8" i="3"/>
  <c r="AX8" i="3"/>
  <c r="AY8" i="3"/>
  <c r="AZ8" i="3"/>
  <c r="BB8" i="3"/>
  <c r="BC8" i="3"/>
  <c r="BD8" i="3"/>
  <c r="BF8" i="3"/>
  <c r="BG8" i="3"/>
  <c r="BH8" i="3"/>
  <c r="BJ8" i="3"/>
  <c r="BK8" i="3"/>
  <c r="BL8" i="3"/>
  <c r="BN8" i="3"/>
  <c r="BO8" i="3"/>
  <c r="BP8" i="3"/>
  <c r="BR8" i="3"/>
  <c r="BS8" i="3"/>
  <c r="BT8" i="3"/>
  <c r="AP9" i="3"/>
  <c r="AQ9" i="3"/>
  <c r="AR9" i="3"/>
  <c r="AT9" i="3"/>
  <c r="AU9" i="3"/>
  <c r="AV9" i="3"/>
  <c r="AY9" i="3"/>
  <c r="E8" i="15" s="1"/>
  <c r="K8" i="15" s="1"/>
  <c r="AZ9" i="3"/>
  <c r="G8" i="15" s="1"/>
  <c r="M8" i="15" s="1"/>
  <c r="BB9" i="3"/>
  <c r="I8" i="15" s="1"/>
  <c r="O8" i="15" s="1"/>
  <c r="BC9" i="3"/>
  <c r="H8" i="15" s="1"/>
  <c r="N8" i="15" s="1"/>
  <c r="BD9" i="3"/>
  <c r="J8" i="15" s="1"/>
  <c r="P8" i="15" s="1"/>
  <c r="BG9" i="3"/>
  <c r="E8" i="16" s="1"/>
  <c r="K8" i="16" s="1"/>
  <c r="BH9" i="3"/>
  <c r="G8" i="16" s="1"/>
  <c r="M8" i="16" s="1"/>
  <c r="BK9" i="3"/>
  <c r="H8" i="16" s="1"/>
  <c r="N8" i="16" s="1"/>
  <c r="BL9" i="3"/>
  <c r="J8" i="16" s="1"/>
  <c r="P8" i="16" s="1"/>
  <c r="BN9" i="3"/>
  <c r="BO9" i="3"/>
  <c r="BP9" i="3"/>
  <c r="BR9" i="3"/>
  <c r="BS9" i="3"/>
  <c r="BT9" i="3"/>
  <c r="AP10" i="3"/>
  <c r="AQ10" i="3"/>
  <c r="AR10" i="3"/>
  <c r="AT10" i="3"/>
  <c r="AU10" i="3"/>
  <c r="AV10" i="3"/>
  <c r="AX10" i="3"/>
  <c r="AY10" i="3"/>
  <c r="AZ10" i="3"/>
  <c r="BB10" i="3"/>
  <c r="BC10" i="3"/>
  <c r="BD10" i="3"/>
  <c r="BG10" i="3"/>
  <c r="E9" i="16" s="1"/>
  <c r="K9" i="16" s="1"/>
  <c r="BH10" i="3"/>
  <c r="G9" i="16" s="1"/>
  <c r="M9" i="16" s="1"/>
  <c r="BK10" i="3"/>
  <c r="H9" i="16" s="1"/>
  <c r="N9" i="16" s="1"/>
  <c r="BL10" i="3"/>
  <c r="J9" i="16" s="1"/>
  <c r="P9" i="16" s="1"/>
  <c r="BP10" i="3"/>
  <c r="BN10" i="3"/>
  <c r="BO10" i="3"/>
  <c r="BS10" i="3"/>
  <c r="BR10" i="3"/>
  <c r="AP11" i="3"/>
  <c r="AQ11" i="3"/>
  <c r="AR11" i="3"/>
  <c r="AT11" i="3"/>
  <c r="AU11" i="3"/>
  <c r="AV11" i="3"/>
  <c r="AX11" i="3"/>
  <c r="AY11" i="3"/>
  <c r="AZ11" i="3"/>
  <c r="BB11" i="3"/>
  <c r="BC11" i="3"/>
  <c r="BD11" i="3"/>
  <c r="BF11" i="3"/>
  <c r="F10" i="16" s="1"/>
  <c r="L10" i="16" s="1"/>
  <c r="BG11" i="3"/>
  <c r="E10" i="16" s="1"/>
  <c r="K10" i="16" s="1"/>
  <c r="BN11" i="3"/>
  <c r="BO11" i="3"/>
  <c r="BP11" i="3"/>
  <c r="BR11" i="3"/>
  <c r="BS11" i="3"/>
  <c r="BT11" i="3"/>
  <c r="AP12" i="3"/>
  <c r="AQ12" i="3"/>
  <c r="AR12" i="3"/>
  <c r="AT12" i="3"/>
  <c r="AU12" i="3"/>
  <c r="AV12" i="3"/>
  <c r="AX12" i="3"/>
  <c r="AY12" i="3"/>
  <c r="AZ12" i="3"/>
  <c r="BB12" i="3"/>
  <c r="BC12" i="3"/>
  <c r="BD12" i="3"/>
  <c r="BG12" i="3"/>
  <c r="E11" i="16" s="1"/>
  <c r="K11" i="16" s="1"/>
  <c r="BH12" i="3"/>
  <c r="G11" i="16" s="1"/>
  <c r="M11" i="16" s="1"/>
  <c r="BJ12" i="3"/>
  <c r="I11" i="16" s="1"/>
  <c r="O11" i="16" s="1"/>
  <c r="BK12" i="3"/>
  <c r="H11" i="16" s="1"/>
  <c r="N11" i="16" s="1"/>
  <c r="BL12" i="3"/>
  <c r="J11" i="16" s="1"/>
  <c r="P11" i="16" s="1"/>
  <c r="BN12" i="3"/>
  <c r="BO12" i="3"/>
  <c r="BP12" i="3"/>
  <c r="BR12" i="3"/>
  <c r="BS12" i="3"/>
  <c r="BT12" i="3"/>
  <c r="AP13" i="3"/>
  <c r="AQ13" i="3"/>
  <c r="AR13" i="3"/>
  <c r="AT13" i="3"/>
  <c r="AU13" i="3"/>
  <c r="AV13" i="3"/>
  <c r="AX13" i="3"/>
  <c r="AY13" i="3"/>
  <c r="AZ13" i="3"/>
  <c r="BB13" i="3"/>
  <c r="BC13" i="3"/>
  <c r="BD13" i="3"/>
  <c r="BG13" i="3"/>
  <c r="E12" i="16" s="1"/>
  <c r="K12" i="16" s="1"/>
  <c r="BH13" i="3"/>
  <c r="G12" i="16" s="1"/>
  <c r="M12" i="16" s="1"/>
  <c r="BK13" i="3"/>
  <c r="H12" i="16" s="1"/>
  <c r="N12" i="16" s="1"/>
  <c r="BL13" i="3"/>
  <c r="J12" i="16" s="1"/>
  <c r="P12" i="16" s="1"/>
  <c r="BN13" i="3"/>
  <c r="BO13" i="3"/>
  <c r="BP13" i="3"/>
  <c r="BR13" i="3"/>
  <c r="BS13" i="3"/>
  <c r="BT13" i="3"/>
  <c r="AP14" i="3"/>
  <c r="AQ14" i="3"/>
  <c r="AR14" i="3"/>
  <c r="AT14" i="3"/>
  <c r="AU14" i="3"/>
  <c r="AV14" i="3"/>
  <c r="BF14" i="3"/>
  <c r="BG14" i="3"/>
  <c r="BH14" i="3"/>
  <c r="BJ14" i="3"/>
  <c r="BK14" i="3"/>
  <c r="BL14" i="3"/>
  <c r="BN14" i="3"/>
  <c r="BO14" i="3"/>
  <c r="BP14" i="3"/>
  <c r="BR14" i="3"/>
  <c r="BS14" i="3"/>
  <c r="BT14" i="3"/>
  <c r="AP15" i="3"/>
  <c r="AQ15" i="3"/>
  <c r="AR15" i="3"/>
  <c r="AT15" i="3"/>
  <c r="AU15" i="3"/>
  <c r="AV15" i="3"/>
  <c r="AY15" i="3"/>
  <c r="E10" i="15" s="1"/>
  <c r="K10" i="15" s="1"/>
  <c r="AZ15" i="3"/>
  <c r="G10" i="15" s="1"/>
  <c r="M10" i="15" s="1"/>
  <c r="BB15" i="3"/>
  <c r="I10" i="15" s="1"/>
  <c r="O10" i="15" s="1"/>
  <c r="BC15" i="3"/>
  <c r="H10" i="15" s="1"/>
  <c r="N10" i="15" s="1"/>
  <c r="BD15" i="3"/>
  <c r="J10" i="15" s="1"/>
  <c r="P10" i="15" s="1"/>
  <c r="BG15" i="3"/>
  <c r="BH15" i="3"/>
  <c r="BJ15" i="3"/>
  <c r="BK15" i="3"/>
  <c r="BL15" i="3"/>
  <c r="BN15" i="3"/>
  <c r="BO15" i="3"/>
  <c r="BP15" i="3"/>
  <c r="BR15" i="3"/>
  <c r="BS15" i="3"/>
  <c r="BT15" i="3"/>
  <c r="AP16" i="3"/>
  <c r="F5" i="9" s="1"/>
  <c r="R5" i="9" s="1"/>
  <c r="AQ16" i="3"/>
  <c r="E5" i="9" s="1"/>
  <c r="Q5" i="9" s="1"/>
  <c r="AR16" i="3"/>
  <c r="G5" i="9" s="1"/>
  <c r="S5" i="9" s="1"/>
  <c r="AT16" i="3"/>
  <c r="I5" i="9" s="1"/>
  <c r="U5" i="9" s="1"/>
  <c r="AU16" i="3"/>
  <c r="H5" i="9" s="1"/>
  <c r="T5" i="9" s="1"/>
  <c r="AV16" i="3"/>
  <c r="J5" i="9" s="1"/>
  <c r="V5" i="9" s="1"/>
  <c r="BG16" i="3"/>
  <c r="BH16" i="3"/>
  <c r="BJ16" i="3"/>
  <c r="BK16" i="3"/>
  <c r="BL16" i="3"/>
  <c r="BN16" i="3"/>
  <c r="BO16" i="3"/>
  <c r="BP16" i="3"/>
  <c r="BR16" i="3"/>
  <c r="BS16" i="3"/>
  <c r="BT16" i="3"/>
  <c r="AP17" i="3"/>
  <c r="AQ17" i="3"/>
  <c r="AR17" i="3"/>
  <c r="AT17" i="3"/>
  <c r="AU17" i="3"/>
  <c r="AV17" i="3"/>
  <c r="AX17" i="3"/>
  <c r="AY17" i="3"/>
  <c r="AZ17" i="3"/>
  <c r="BB17" i="3"/>
  <c r="BC17" i="3"/>
  <c r="BD17" i="3"/>
  <c r="BF17" i="3"/>
  <c r="BG17" i="3"/>
  <c r="BH17" i="3"/>
  <c r="BJ17" i="3"/>
  <c r="BK17" i="3"/>
  <c r="BL17" i="3"/>
  <c r="BN17" i="3"/>
  <c r="BO17" i="3"/>
  <c r="BP17" i="3"/>
  <c r="BR17" i="3"/>
  <c r="BS17" i="3"/>
  <c r="BT17" i="3"/>
  <c r="AP18" i="3"/>
  <c r="AQ18" i="3"/>
  <c r="AR18" i="3"/>
  <c r="AT18" i="3"/>
  <c r="AU18" i="3"/>
  <c r="AV18" i="3"/>
  <c r="AX18" i="3"/>
  <c r="AY18" i="3"/>
  <c r="AZ18" i="3"/>
  <c r="BB18" i="3"/>
  <c r="BC18" i="3"/>
  <c r="BD18" i="3"/>
  <c r="BG18" i="3"/>
  <c r="E13" i="16" s="1"/>
  <c r="K13" i="16" s="1"/>
  <c r="BH18" i="3"/>
  <c r="G13" i="16" s="1"/>
  <c r="M13" i="16" s="1"/>
  <c r="BJ18" i="3"/>
  <c r="I13" i="16" s="1"/>
  <c r="O13" i="16" s="1"/>
  <c r="BK18" i="3"/>
  <c r="H13" i="16" s="1"/>
  <c r="N13" i="16" s="1"/>
  <c r="BL18" i="3"/>
  <c r="J13" i="16" s="1"/>
  <c r="P13" i="16" s="1"/>
  <c r="BN18" i="3"/>
  <c r="BO18" i="3"/>
  <c r="BP18" i="3"/>
  <c r="BR18" i="3"/>
  <c r="BS18" i="3"/>
  <c r="BT18" i="3"/>
  <c r="AP19" i="3"/>
  <c r="AQ19" i="3"/>
  <c r="AR19" i="3"/>
  <c r="AT19" i="3"/>
  <c r="AU19" i="3"/>
  <c r="AV19" i="3"/>
  <c r="AX19" i="3"/>
  <c r="AY19" i="3"/>
  <c r="AZ19" i="3"/>
  <c r="BB19" i="3"/>
  <c r="BC19" i="3"/>
  <c r="BD19" i="3"/>
  <c r="BF19" i="3"/>
  <c r="BG19" i="3"/>
  <c r="BH19" i="3"/>
  <c r="BJ19" i="3"/>
  <c r="BK19" i="3"/>
  <c r="BL19" i="3"/>
  <c r="BN19" i="3"/>
  <c r="BO19" i="3"/>
  <c r="BP19" i="3"/>
  <c r="BR19" i="3"/>
  <c r="BS19" i="3"/>
  <c r="BT19" i="3"/>
  <c r="AP20" i="3"/>
  <c r="AQ20" i="3"/>
  <c r="AR20" i="3"/>
  <c r="AT20" i="3"/>
  <c r="AU20" i="3"/>
  <c r="AV20" i="3"/>
  <c r="AX20" i="3"/>
  <c r="AY20" i="3"/>
  <c r="AZ20" i="3"/>
  <c r="BB20" i="3"/>
  <c r="BC20" i="3"/>
  <c r="BD20" i="3"/>
  <c r="BG20" i="3"/>
  <c r="E14" i="16" s="1"/>
  <c r="K14" i="16" s="1"/>
  <c r="BH20" i="3"/>
  <c r="G14" i="16" s="1"/>
  <c r="M14" i="16" s="1"/>
  <c r="BJ20" i="3"/>
  <c r="I14" i="16" s="1"/>
  <c r="O14" i="16" s="1"/>
  <c r="BK20" i="3"/>
  <c r="H14" i="16" s="1"/>
  <c r="N14" i="16" s="1"/>
  <c r="BL20" i="3"/>
  <c r="J14" i="16" s="1"/>
  <c r="P14" i="16" s="1"/>
  <c r="BN20" i="3"/>
  <c r="BO20" i="3"/>
  <c r="BP20" i="3"/>
  <c r="BR20" i="3"/>
  <c r="BS20" i="3"/>
  <c r="BT20" i="3"/>
  <c r="AP21" i="3"/>
  <c r="AQ21" i="3"/>
  <c r="AR21" i="3"/>
  <c r="AT21" i="3"/>
  <c r="AU21" i="3"/>
  <c r="AV21" i="3"/>
  <c r="AX21" i="3"/>
  <c r="AY21" i="3"/>
  <c r="AZ21" i="3"/>
  <c r="BB21" i="3"/>
  <c r="BC21" i="3"/>
  <c r="BD21" i="3"/>
  <c r="BG21" i="3"/>
  <c r="E15" i="16" s="1"/>
  <c r="K15" i="16" s="1"/>
  <c r="BH21" i="3"/>
  <c r="G15" i="16" s="1"/>
  <c r="M15" i="16" s="1"/>
  <c r="BK21" i="3"/>
  <c r="H15" i="16" s="1"/>
  <c r="N15" i="16" s="1"/>
  <c r="BL21" i="3"/>
  <c r="J15" i="16" s="1"/>
  <c r="P15" i="16" s="1"/>
  <c r="BN21" i="3"/>
  <c r="BO21" i="3"/>
  <c r="BP21" i="3"/>
  <c r="BR21" i="3"/>
  <c r="BS21" i="3"/>
  <c r="BT21" i="3"/>
  <c r="AP22" i="3"/>
  <c r="AQ22" i="3"/>
  <c r="AR22" i="3"/>
  <c r="AT22" i="3"/>
  <c r="AU22" i="3"/>
  <c r="AV22" i="3"/>
  <c r="AX22" i="3"/>
  <c r="AY22" i="3"/>
  <c r="AZ22" i="3"/>
  <c r="BB22" i="3"/>
  <c r="BC22" i="3"/>
  <c r="BD22" i="3"/>
  <c r="BG22" i="3"/>
  <c r="E16" i="16" s="1"/>
  <c r="K16" i="16" s="1"/>
  <c r="BH22" i="3"/>
  <c r="G16" i="16" s="1"/>
  <c r="M16" i="16" s="1"/>
  <c r="BJ22" i="3"/>
  <c r="I16" i="16" s="1"/>
  <c r="O16" i="16" s="1"/>
  <c r="BK22" i="3"/>
  <c r="H16" i="16" s="1"/>
  <c r="N16" i="16" s="1"/>
  <c r="BL22" i="3"/>
  <c r="J16" i="16" s="1"/>
  <c r="P16" i="16" s="1"/>
  <c r="BN22" i="3"/>
  <c r="BO22" i="3"/>
  <c r="BP22" i="3"/>
  <c r="BR22" i="3"/>
  <c r="BS22" i="3"/>
  <c r="BT22" i="3"/>
  <c r="AP23" i="3"/>
  <c r="AQ23" i="3"/>
  <c r="AR23" i="3"/>
  <c r="AT23" i="3"/>
  <c r="AU23" i="3"/>
  <c r="AV23" i="3"/>
  <c r="AX23" i="3"/>
  <c r="AY23" i="3"/>
  <c r="AZ23" i="3"/>
  <c r="BB23" i="3"/>
  <c r="BC23" i="3"/>
  <c r="BD23" i="3"/>
  <c r="BF23" i="3"/>
  <c r="F17" i="16" s="1"/>
  <c r="L17" i="16" s="1"/>
  <c r="BG23" i="3"/>
  <c r="E17" i="16" s="1"/>
  <c r="K17" i="16" s="1"/>
  <c r="BH23" i="3"/>
  <c r="G17" i="16" s="1"/>
  <c r="M17" i="16" s="1"/>
  <c r="BJ23" i="3"/>
  <c r="I17" i="16" s="1"/>
  <c r="O17" i="16" s="1"/>
  <c r="BK23" i="3"/>
  <c r="H17" i="16" s="1"/>
  <c r="N17" i="16" s="1"/>
  <c r="BL23" i="3"/>
  <c r="J17" i="16" s="1"/>
  <c r="P17" i="16" s="1"/>
  <c r="BN23" i="3"/>
  <c r="BO23" i="3"/>
  <c r="BP23" i="3"/>
  <c r="BR23" i="3"/>
  <c r="BS23" i="3"/>
  <c r="BT23" i="3"/>
  <c r="AP24" i="3"/>
  <c r="AQ24" i="3"/>
  <c r="AR24" i="3"/>
  <c r="AT24" i="3"/>
  <c r="AU24" i="3"/>
  <c r="AV24" i="3"/>
  <c r="AX24" i="3"/>
  <c r="AY24" i="3"/>
  <c r="AZ24" i="3"/>
  <c r="BB24" i="3"/>
  <c r="BC24" i="3"/>
  <c r="BD24" i="3"/>
  <c r="BG24" i="3"/>
  <c r="E18" i="16" s="1"/>
  <c r="K18" i="16" s="1"/>
  <c r="BH24" i="3"/>
  <c r="G18" i="16" s="1"/>
  <c r="M18" i="16" s="1"/>
  <c r="BJ24" i="3"/>
  <c r="I18" i="16" s="1"/>
  <c r="O18" i="16" s="1"/>
  <c r="BK24" i="3"/>
  <c r="H18" i="16" s="1"/>
  <c r="N18" i="16" s="1"/>
  <c r="BL24" i="3"/>
  <c r="J18" i="16" s="1"/>
  <c r="P18" i="16" s="1"/>
  <c r="BN24" i="3"/>
  <c r="BO24" i="3"/>
  <c r="BP24" i="3"/>
  <c r="BR24" i="3"/>
  <c r="BS24" i="3"/>
  <c r="BT24" i="3"/>
  <c r="AP25" i="3"/>
  <c r="AQ25" i="3"/>
  <c r="AR25" i="3"/>
  <c r="AT25" i="3"/>
  <c r="AU25" i="3"/>
  <c r="AV25" i="3"/>
  <c r="AX25" i="3"/>
  <c r="F11" i="15" s="1"/>
  <c r="L11" i="15" s="1"/>
  <c r="BB25" i="3"/>
  <c r="I11" i="15" s="1"/>
  <c r="O11" i="15" s="1"/>
  <c r="BF25" i="3"/>
  <c r="BG25" i="3"/>
  <c r="BH25" i="3"/>
  <c r="BJ25" i="3"/>
  <c r="BK25" i="3"/>
  <c r="BL25" i="3"/>
  <c r="BN25" i="3"/>
  <c r="BO25" i="3"/>
  <c r="BP25" i="3"/>
  <c r="BR25" i="3"/>
  <c r="BS25" i="3"/>
  <c r="BT25" i="3"/>
  <c r="AP26" i="3"/>
  <c r="AQ26" i="3"/>
  <c r="AR26" i="3"/>
  <c r="AT26" i="3"/>
  <c r="AU26" i="3"/>
  <c r="AV26" i="3"/>
  <c r="AX26" i="3"/>
  <c r="AY26" i="3"/>
  <c r="AZ26" i="3"/>
  <c r="BB26" i="3"/>
  <c r="BC26" i="3"/>
  <c r="BD26" i="3"/>
  <c r="BG26" i="3"/>
  <c r="E19" i="16" s="1"/>
  <c r="K19" i="16" s="1"/>
  <c r="BH26" i="3"/>
  <c r="G19" i="16" s="1"/>
  <c r="M19" i="16" s="1"/>
  <c r="BK26" i="3"/>
  <c r="H19" i="16" s="1"/>
  <c r="N19" i="16" s="1"/>
  <c r="BL26" i="3"/>
  <c r="J19" i="16" s="1"/>
  <c r="P19" i="16" s="1"/>
  <c r="BN26" i="3"/>
  <c r="BO26" i="3"/>
  <c r="BP26" i="3"/>
  <c r="BR26" i="3"/>
  <c r="BS26" i="3"/>
  <c r="BT26" i="3"/>
  <c r="AP27" i="3"/>
  <c r="AQ27" i="3"/>
  <c r="AR27" i="3"/>
  <c r="AT27" i="3"/>
  <c r="AU27" i="3"/>
  <c r="AV27" i="3"/>
  <c r="AX27" i="3"/>
  <c r="AY27" i="3"/>
  <c r="AZ27" i="3"/>
  <c r="BB27" i="3"/>
  <c r="BC27" i="3"/>
  <c r="BD27" i="3"/>
  <c r="BG27" i="3"/>
  <c r="E20" i="16" s="1"/>
  <c r="K20" i="16" s="1"/>
  <c r="BH27" i="3"/>
  <c r="G20" i="16" s="1"/>
  <c r="M20" i="16" s="1"/>
  <c r="BK27" i="3"/>
  <c r="H20" i="16" s="1"/>
  <c r="N20" i="16" s="1"/>
  <c r="BL27" i="3"/>
  <c r="J20" i="16" s="1"/>
  <c r="P20" i="16" s="1"/>
  <c r="BN27" i="3"/>
  <c r="BO27" i="3"/>
  <c r="BP27" i="3"/>
  <c r="BR27" i="3"/>
  <c r="BS27" i="3"/>
  <c r="BT27" i="3"/>
  <c r="AQ28" i="3"/>
  <c r="AP28" i="3"/>
  <c r="AR28" i="3"/>
  <c r="AU28" i="3"/>
  <c r="AT28" i="3"/>
  <c r="AV28" i="3"/>
  <c r="AX28" i="3"/>
  <c r="AY28" i="3"/>
  <c r="AZ28" i="3"/>
  <c r="BB28" i="3"/>
  <c r="BC28" i="3"/>
  <c r="BD28" i="3"/>
  <c r="BF28" i="3"/>
  <c r="BG28" i="3"/>
  <c r="BH28" i="3"/>
  <c r="BJ28" i="3"/>
  <c r="BK28" i="3"/>
  <c r="BL28" i="3"/>
  <c r="BN28" i="3"/>
  <c r="BP28" i="3"/>
  <c r="BR28" i="3"/>
  <c r="AP29" i="3"/>
  <c r="AQ29" i="3"/>
  <c r="AR29" i="3"/>
  <c r="AT29" i="3"/>
  <c r="AU29" i="3"/>
  <c r="AV29" i="3"/>
  <c r="BF29" i="3"/>
  <c r="BG29" i="3"/>
  <c r="BH29" i="3"/>
  <c r="BJ29" i="3"/>
  <c r="BK29" i="3"/>
  <c r="BL29" i="3"/>
  <c r="BN29" i="3"/>
  <c r="BO29" i="3"/>
  <c r="BP29" i="3"/>
  <c r="BR29" i="3"/>
  <c r="BS29" i="3"/>
  <c r="BT29" i="3"/>
  <c r="BF30" i="3"/>
  <c r="BG30" i="3"/>
  <c r="BH30" i="3"/>
  <c r="BJ30" i="3"/>
  <c r="BK30" i="3"/>
  <c r="BL30" i="3"/>
  <c r="BN30" i="3"/>
  <c r="BO30" i="3"/>
  <c r="BP30" i="3"/>
  <c r="BR30" i="3"/>
  <c r="BS30" i="3"/>
  <c r="BT30" i="3"/>
  <c r="AP31" i="3"/>
  <c r="AQ31" i="3"/>
  <c r="AR31" i="3"/>
  <c r="AT31" i="3"/>
  <c r="AU31" i="3"/>
  <c r="AV31" i="3"/>
  <c r="AY31" i="3"/>
  <c r="AZ31" i="3"/>
  <c r="BC31" i="3"/>
  <c r="BD31" i="3"/>
  <c r="BG31" i="3"/>
  <c r="E21" i="16" s="1"/>
  <c r="K21" i="16" s="1"/>
  <c r="BH31" i="3"/>
  <c r="G21" i="16" s="1"/>
  <c r="M21" i="16" s="1"/>
  <c r="BK31" i="3"/>
  <c r="H21" i="16" s="1"/>
  <c r="N21" i="16" s="1"/>
  <c r="BL31" i="3"/>
  <c r="J21" i="16" s="1"/>
  <c r="P21" i="16" s="1"/>
  <c r="BN31" i="3"/>
  <c r="BO31" i="3"/>
  <c r="BP31" i="3"/>
  <c r="BR31" i="3"/>
  <c r="BS31" i="3"/>
  <c r="BT31" i="3"/>
  <c r="AX32" i="3"/>
  <c r="AY32" i="3"/>
  <c r="AZ32" i="3"/>
  <c r="BB32" i="3"/>
  <c r="BC32" i="3"/>
  <c r="BD32" i="3"/>
  <c r="BF32" i="3"/>
  <c r="BG32" i="3"/>
  <c r="BH32" i="3"/>
  <c r="BJ32" i="3"/>
  <c r="BK32" i="3"/>
  <c r="BL32" i="3"/>
  <c r="BN32" i="3"/>
  <c r="BO32" i="3"/>
  <c r="BP32" i="3"/>
  <c r="BR32" i="3"/>
  <c r="BS32" i="3"/>
  <c r="BT32" i="3"/>
  <c r="AP33" i="3"/>
  <c r="AQ33" i="3"/>
  <c r="AR33" i="3"/>
  <c r="AT33" i="3"/>
  <c r="AU33" i="3"/>
  <c r="AV33" i="3"/>
  <c r="AX33" i="3"/>
  <c r="AY33" i="3"/>
  <c r="AZ33" i="3"/>
  <c r="BB33" i="3"/>
  <c r="BC33" i="3"/>
  <c r="BD33" i="3"/>
  <c r="BG33" i="3"/>
  <c r="E22" i="16" s="1"/>
  <c r="K22" i="16" s="1"/>
  <c r="BH33" i="3"/>
  <c r="G22" i="16" s="1"/>
  <c r="M22" i="16" s="1"/>
  <c r="BK33" i="3"/>
  <c r="H22" i="16" s="1"/>
  <c r="N22" i="16" s="1"/>
  <c r="BL33" i="3"/>
  <c r="J22" i="16" s="1"/>
  <c r="P22" i="16" s="1"/>
  <c r="BN33" i="3"/>
  <c r="BO33" i="3"/>
  <c r="BP33" i="3"/>
  <c r="BR33" i="3"/>
  <c r="BS33" i="3"/>
  <c r="BT33" i="3"/>
  <c r="AP34" i="3"/>
  <c r="AQ34" i="3"/>
  <c r="AR34" i="3"/>
  <c r="AT34" i="3"/>
  <c r="AU34" i="3"/>
  <c r="AV34" i="3"/>
  <c r="AY34" i="3"/>
  <c r="E13" i="15" s="1"/>
  <c r="K13" i="15" s="1"/>
  <c r="AZ34" i="3"/>
  <c r="G13" i="15" s="1"/>
  <c r="M13" i="15" s="1"/>
  <c r="BC34" i="3"/>
  <c r="H13" i="15" s="1"/>
  <c r="N13" i="15" s="1"/>
  <c r="BD34" i="3"/>
  <c r="J13" i="15" s="1"/>
  <c r="P13" i="15" s="1"/>
  <c r="BF34" i="3"/>
  <c r="BG34" i="3"/>
  <c r="BH34" i="3"/>
  <c r="BJ34" i="3"/>
  <c r="BK34" i="3"/>
  <c r="BL34" i="3"/>
  <c r="BN34" i="3"/>
  <c r="BO34" i="3"/>
  <c r="BP34" i="3"/>
  <c r="BR34" i="3"/>
  <c r="BS34" i="3"/>
  <c r="BT34" i="3"/>
  <c r="AP35" i="3"/>
  <c r="AQ35" i="3"/>
  <c r="AR35" i="3"/>
  <c r="AT35" i="3"/>
  <c r="AU35" i="3"/>
  <c r="AV35" i="3"/>
  <c r="BF35" i="3"/>
  <c r="BG35" i="3"/>
  <c r="BH35" i="3"/>
  <c r="BJ35" i="3"/>
  <c r="BK35" i="3"/>
  <c r="BL35" i="3"/>
  <c r="BN35" i="3"/>
  <c r="BO35" i="3"/>
  <c r="BP35" i="3"/>
  <c r="BR35" i="3"/>
  <c r="BS35" i="3"/>
  <c r="BT35" i="3"/>
  <c r="AP36" i="3"/>
  <c r="AQ36" i="3"/>
  <c r="AR36" i="3"/>
  <c r="AT36" i="3"/>
  <c r="AU36" i="3"/>
  <c r="AV36" i="3"/>
  <c r="AY36" i="3"/>
  <c r="E15" i="15" s="1"/>
  <c r="K15" i="15" s="1"/>
  <c r="AZ36" i="3"/>
  <c r="G15" i="15" s="1"/>
  <c r="M15" i="15" s="1"/>
  <c r="BC36" i="3"/>
  <c r="H15" i="15" s="1"/>
  <c r="N15" i="15" s="1"/>
  <c r="BD36" i="3"/>
  <c r="J15" i="15" s="1"/>
  <c r="P15" i="15" s="1"/>
  <c r="BF36" i="3"/>
  <c r="BG36" i="3"/>
  <c r="BH36" i="3"/>
  <c r="BJ36" i="3"/>
  <c r="BK36" i="3"/>
  <c r="BL36" i="3"/>
  <c r="BN36" i="3"/>
  <c r="BO36" i="3"/>
  <c r="BP36" i="3"/>
  <c r="BR36" i="3"/>
  <c r="BS36" i="3"/>
  <c r="BT36" i="3"/>
  <c r="AP37" i="3"/>
  <c r="AQ37" i="3"/>
  <c r="AR37" i="3"/>
  <c r="AT37" i="3"/>
  <c r="AU37" i="3"/>
  <c r="AV37" i="3"/>
  <c r="AY37" i="3"/>
  <c r="E16" i="15" s="1"/>
  <c r="K16" i="15" s="1"/>
  <c r="AZ37" i="3"/>
  <c r="G16" i="15" s="1"/>
  <c r="M16" i="15" s="1"/>
  <c r="BC37" i="3"/>
  <c r="H16" i="15" s="1"/>
  <c r="N16" i="15" s="1"/>
  <c r="BD37" i="3"/>
  <c r="J16" i="15" s="1"/>
  <c r="P16" i="15" s="1"/>
  <c r="BF37" i="3"/>
  <c r="BG37" i="3"/>
  <c r="BH37" i="3"/>
  <c r="BJ37" i="3"/>
  <c r="BK37" i="3"/>
  <c r="BL37" i="3"/>
  <c r="BN37" i="3"/>
  <c r="BO37" i="3"/>
  <c r="BP37" i="3"/>
  <c r="BR37" i="3"/>
  <c r="BS37" i="3"/>
  <c r="BT37" i="3"/>
  <c r="AP38" i="3"/>
  <c r="AQ38" i="3"/>
  <c r="AR38" i="3"/>
  <c r="AT38" i="3"/>
  <c r="AU38" i="3"/>
  <c r="AV38" i="3"/>
  <c r="AX38" i="3"/>
  <c r="F17" i="15" s="1"/>
  <c r="L17" i="15" s="1"/>
  <c r="BB38" i="3"/>
  <c r="I17" i="15" s="1"/>
  <c r="O17" i="15" s="1"/>
  <c r="BF38" i="3"/>
  <c r="BG38" i="3"/>
  <c r="BH38" i="3"/>
  <c r="BJ38" i="3"/>
  <c r="BK38" i="3"/>
  <c r="BL38" i="3"/>
  <c r="BN38" i="3"/>
  <c r="BO38" i="3"/>
  <c r="BP38" i="3"/>
  <c r="BR38" i="3"/>
  <c r="BS38" i="3"/>
  <c r="BT38" i="3"/>
  <c r="AP39" i="3"/>
  <c r="AQ39" i="3"/>
  <c r="AR39" i="3"/>
  <c r="AU39" i="3"/>
  <c r="AT39" i="3"/>
  <c r="AV39" i="3"/>
  <c r="AY39" i="3"/>
  <c r="E18" i="15" s="1"/>
  <c r="K18" i="15" s="1"/>
  <c r="AZ39" i="3"/>
  <c r="G18" i="15" s="1"/>
  <c r="M18" i="15" s="1"/>
  <c r="BC39" i="3"/>
  <c r="H18" i="15" s="1"/>
  <c r="N18" i="15" s="1"/>
  <c r="BD39" i="3"/>
  <c r="J18" i="15" s="1"/>
  <c r="P18" i="15" s="1"/>
  <c r="BF39" i="3"/>
  <c r="BG39" i="3"/>
  <c r="BH39" i="3"/>
  <c r="BJ39" i="3"/>
  <c r="BK39" i="3"/>
  <c r="BL39" i="3"/>
  <c r="BN39" i="3"/>
  <c r="BO39" i="3"/>
  <c r="BP39" i="3"/>
  <c r="BR39" i="3"/>
  <c r="BS39" i="3"/>
  <c r="BT39" i="3"/>
  <c r="AP40" i="3"/>
  <c r="AQ40" i="3"/>
  <c r="AR40" i="3"/>
  <c r="AU40" i="3"/>
  <c r="AT40" i="3"/>
  <c r="AV40" i="3"/>
  <c r="AX40" i="3"/>
  <c r="AY40" i="3"/>
  <c r="AZ40" i="3"/>
  <c r="BB40" i="3"/>
  <c r="BC40" i="3"/>
  <c r="BD40" i="3"/>
  <c r="BF40" i="3"/>
  <c r="BG40" i="3"/>
  <c r="BH40" i="3"/>
  <c r="BJ40" i="3"/>
  <c r="BK40" i="3"/>
  <c r="BL40" i="3"/>
  <c r="BN40" i="3"/>
  <c r="BO40" i="3"/>
  <c r="BP40" i="3"/>
  <c r="BR40" i="3"/>
  <c r="BS40" i="3"/>
  <c r="BT40" i="3"/>
  <c r="AP41" i="3"/>
  <c r="AQ41" i="3"/>
  <c r="AR41" i="3"/>
  <c r="AT41" i="3"/>
  <c r="AU41" i="3"/>
  <c r="AV41" i="3"/>
  <c r="AX41" i="3"/>
  <c r="AY41" i="3"/>
  <c r="AZ41" i="3"/>
  <c r="BC41" i="3"/>
  <c r="BB41" i="3"/>
  <c r="BD41" i="3"/>
  <c r="BF41" i="3"/>
  <c r="BG41" i="3"/>
  <c r="BH41" i="3"/>
  <c r="BJ41" i="3"/>
  <c r="BK41" i="3"/>
  <c r="BL41" i="3"/>
  <c r="BN41" i="3"/>
  <c r="BO41" i="3"/>
  <c r="BP41" i="3"/>
  <c r="BR41" i="3"/>
  <c r="BS41" i="3"/>
  <c r="BT41" i="3"/>
  <c r="AP42" i="3"/>
  <c r="AQ42" i="3"/>
  <c r="AR42" i="3"/>
  <c r="AT42" i="3"/>
  <c r="AU42" i="3"/>
  <c r="AV42" i="3"/>
  <c r="AX42" i="3"/>
  <c r="AY42" i="3"/>
  <c r="AZ42" i="3"/>
  <c r="BB42" i="3"/>
  <c r="BC42" i="3"/>
  <c r="BD42" i="3"/>
  <c r="BF42" i="3"/>
  <c r="BG42" i="3"/>
  <c r="BH42" i="3"/>
  <c r="BJ42" i="3"/>
  <c r="BK42" i="3"/>
  <c r="BL42" i="3"/>
  <c r="BN42" i="3"/>
  <c r="BO42" i="3"/>
  <c r="BP42" i="3"/>
  <c r="BR42" i="3"/>
  <c r="BS42" i="3"/>
  <c r="BT42" i="3"/>
  <c r="AP43" i="3"/>
  <c r="AQ43" i="3"/>
  <c r="AR43" i="3"/>
  <c r="AT43" i="3"/>
  <c r="AU43" i="3"/>
  <c r="AV43" i="3"/>
  <c r="AX43" i="3"/>
  <c r="AY43" i="3"/>
  <c r="AZ43" i="3"/>
  <c r="BB43" i="3"/>
  <c r="BC43" i="3"/>
  <c r="BD43" i="3"/>
  <c r="BF43" i="3"/>
  <c r="BG43" i="3"/>
  <c r="BH43" i="3"/>
  <c r="BJ43" i="3"/>
  <c r="BK43" i="3"/>
  <c r="BL43" i="3"/>
  <c r="BN43" i="3"/>
  <c r="BO43" i="3"/>
  <c r="BP43" i="3"/>
  <c r="BR43" i="3"/>
  <c r="BS43" i="3"/>
  <c r="BT43" i="3"/>
  <c r="AP44" i="3"/>
  <c r="AQ44" i="3"/>
  <c r="AR44" i="3"/>
  <c r="AT44" i="3"/>
  <c r="AU44" i="3"/>
  <c r="AV44" i="3"/>
  <c r="AY44" i="3"/>
  <c r="E19" i="15" s="1"/>
  <c r="K19" i="15" s="1"/>
  <c r="AZ44" i="3"/>
  <c r="G19" i="15" s="1"/>
  <c r="M19" i="15" s="1"/>
  <c r="BC44" i="3"/>
  <c r="H19" i="15" s="1"/>
  <c r="N19" i="15" s="1"/>
  <c r="BD44" i="3"/>
  <c r="J19" i="15" s="1"/>
  <c r="P19" i="15" s="1"/>
  <c r="BF44" i="3"/>
  <c r="BG44" i="3"/>
  <c r="BH44" i="3"/>
  <c r="BJ44" i="3"/>
  <c r="BK44" i="3"/>
  <c r="BL44" i="3"/>
  <c r="BN44" i="3"/>
  <c r="BO44" i="3"/>
  <c r="BP44" i="3"/>
  <c r="BR44" i="3"/>
  <c r="BS44" i="3"/>
  <c r="BT44" i="3"/>
  <c r="AP45" i="3"/>
  <c r="AQ45" i="3"/>
  <c r="AR45" i="3"/>
  <c r="AT45" i="3"/>
  <c r="AU45" i="3"/>
  <c r="AV45" i="3"/>
  <c r="AX45" i="3"/>
  <c r="AY45" i="3"/>
  <c r="AZ45" i="3"/>
  <c r="BB45" i="3"/>
  <c r="BC45" i="3"/>
  <c r="BD45" i="3"/>
  <c r="BF45" i="3"/>
  <c r="F23" i="16" s="1"/>
  <c r="L23" i="16" s="1"/>
  <c r="BJ45" i="3"/>
  <c r="I23" i="16" s="1"/>
  <c r="O23" i="16" s="1"/>
  <c r="BN45" i="3"/>
  <c r="BO45" i="3"/>
  <c r="BP45" i="3"/>
  <c r="BR45" i="3"/>
  <c r="BS45" i="3"/>
  <c r="BT45" i="3"/>
  <c r="AP46" i="3"/>
  <c r="AQ46" i="3"/>
  <c r="AR46" i="3"/>
  <c r="AT46" i="3"/>
  <c r="AU46" i="3"/>
  <c r="AV46" i="3"/>
  <c r="AX46" i="3"/>
  <c r="F20" i="15" s="1"/>
  <c r="L20" i="15" s="1"/>
  <c r="BB46" i="3"/>
  <c r="I20" i="15" s="1"/>
  <c r="O20" i="15" s="1"/>
  <c r="BF46" i="3"/>
  <c r="BG46" i="3"/>
  <c r="BH46" i="3"/>
  <c r="BJ46" i="3"/>
  <c r="BK46" i="3"/>
  <c r="BL46" i="3"/>
  <c r="BN46" i="3"/>
  <c r="BO46" i="3"/>
  <c r="BP46" i="3"/>
  <c r="BR46" i="3"/>
  <c r="BS46" i="3"/>
  <c r="BT46" i="3"/>
  <c r="AP47" i="3"/>
  <c r="AQ47" i="3"/>
  <c r="AR47" i="3"/>
  <c r="AT47" i="3"/>
  <c r="AU47" i="3"/>
  <c r="AV47" i="3"/>
  <c r="AY47" i="3"/>
  <c r="E21" i="15" s="1"/>
  <c r="K21" i="15" s="1"/>
  <c r="AZ47" i="3"/>
  <c r="G21" i="15" s="1"/>
  <c r="M21" i="15" s="1"/>
  <c r="BC47" i="3"/>
  <c r="H21" i="15" s="1"/>
  <c r="N21" i="15" s="1"/>
  <c r="BD47" i="3"/>
  <c r="J21" i="15" s="1"/>
  <c r="P21" i="15" s="1"/>
  <c r="BF47" i="3"/>
  <c r="BG47" i="3"/>
  <c r="BH47" i="3"/>
  <c r="BJ47" i="3"/>
  <c r="BK47" i="3"/>
  <c r="BL47" i="3"/>
  <c r="BN47" i="3"/>
  <c r="BO47" i="3"/>
  <c r="BP47" i="3"/>
  <c r="BR47" i="3"/>
  <c r="BS47" i="3"/>
  <c r="BT47" i="3"/>
  <c r="AP48" i="3"/>
  <c r="AQ48" i="3"/>
  <c r="AR48" i="3"/>
  <c r="AT48" i="3"/>
  <c r="AU48" i="3"/>
  <c r="AV48" i="3"/>
  <c r="AX48" i="3"/>
  <c r="AY48" i="3"/>
  <c r="AZ48" i="3"/>
  <c r="BC48" i="3"/>
  <c r="BB48" i="3"/>
  <c r="BD48" i="3"/>
  <c r="BF48" i="3"/>
  <c r="F24" i="16" s="1"/>
  <c r="L24" i="16" s="1"/>
  <c r="BN48" i="3"/>
  <c r="BO48" i="3"/>
  <c r="BP48" i="3"/>
  <c r="BR48" i="3"/>
  <c r="BS48" i="3"/>
  <c r="BT48" i="3"/>
  <c r="AP49" i="3"/>
  <c r="AQ49" i="3"/>
  <c r="AR49" i="3"/>
  <c r="AT49" i="3"/>
  <c r="AU49" i="3"/>
  <c r="AV49" i="3"/>
  <c r="AX49" i="3"/>
  <c r="AY49" i="3"/>
  <c r="AZ49" i="3"/>
  <c r="BB49" i="3"/>
  <c r="BC49" i="3"/>
  <c r="BD49" i="3"/>
  <c r="BN49" i="3"/>
  <c r="BO49" i="3"/>
  <c r="BP49" i="3"/>
  <c r="BR49" i="3"/>
  <c r="BS49" i="3"/>
  <c r="BT49" i="3"/>
  <c r="AQ50" i="3"/>
  <c r="AP50" i="3"/>
  <c r="AR50" i="3"/>
  <c r="AU50" i="3"/>
  <c r="AT50" i="3"/>
  <c r="AV50" i="3"/>
  <c r="AY50" i="3"/>
  <c r="AX50" i="3"/>
  <c r="AZ50" i="3"/>
  <c r="BC50" i="3"/>
  <c r="BB50" i="3"/>
  <c r="BD50" i="3"/>
  <c r="BJ50" i="3"/>
  <c r="I26" i="16" s="1"/>
  <c r="O26" i="16" s="1"/>
  <c r="BN50" i="3"/>
  <c r="BO50" i="3"/>
  <c r="BP50" i="3"/>
  <c r="BR50" i="3"/>
  <c r="BS50" i="3"/>
  <c r="BT50" i="3"/>
  <c r="AP51" i="3"/>
  <c r="AQ51" i="3"/>
  <c r="AR51" i="3"/>
  <c r="AT51" i="3"/>
  <c r="AU51" i="3"/>
  <c r="AV51" i="3"/>
  <c r="AY51" i="3"/>
  <c r="AX51" i="3"/>
  <c r="AZ51" i="3"/>
  <c r="BC51" i="3"/>
  <c r="BB51" i="3"/>
  <c r="BD51" i="3"/>
  <c r="BN51" i="3"/>
  <c r="BO51" i="3"/>
  <c r="BP51" i="3"/>
  <c r="BR51" i="3"/>
  <c r="BS51" i="3"/>
  <c r="BT51" i="3"/>
  <c r="AQ52" i="3"/>
  <c r="E7" i="9" s="1"/>
  <c r="AR52" i="3"/>
  <c r="G7" i="9" s="1"/>
  <c r="S7" i="9" s="1"/>
  <c r="AU52" i="3"/>
  <c r="H7" i="9" s="1"/>
  <c r="T7" i="9" s="1"/>
  <c r="AV52" i="3"/>
  <c r="J7" i="9" s="1"/>
  <c r="V7" i="9" s="1"/>
  <c r="AX52" i="3"/>
  <c r="L7" i="9" s="1"/>
  <c r="X7" i="9" s="1"/>
  <c r="BB52" i="3"/>
  <c r="O7" i="9" s="1"/>
  <c r="AA7" i="9" s="1"/>
  <c r="BF52" i="3"/>
  <c r="BG52" i="3"/>
  <c r="BH52" i="3"/>
  <c r="BJ52" i="3"/>
  <c r="BK52" i="3"/>
  <c r="BL52" i="3"/>
  <c r="BN52" i="3"/>
  <c r="BO52" i="3"/>
  <c r="BP52" i="3"/>
  <c r="BR52" i="3"/>
  <c r="BS52" i="3"/>
  <c r="BT52" i="3"/>
  <c r="BJ51" i="3" l="1"/>
  <c r="I27" i="16" s="1"/>
  <c r="O27" i="16" s="1"/>
  <c r="BG50" i="3"/>
  <c r="E26" i="16" s="1"/>
  <c r="K26" i="16" s="1"/>
  <c r="BG48" i="3"/>
  <c r="E24" i="16" s="1"/>
  <c r="K24" i="16" s="1"/>
  <c r="AX35" i="3"/>
  <c r="F14" i="15" s="1"/>
  <c r="L14" i="15" s="1"/>
  <c r="BK60" i="3"/>
  <c r="H35" i="16" s="1"/>
  <c r="N35" i="16" s="1"/>
  <c r="BL48" i="3"/>
  <c r="J24" i="16" s="1"/>
  <c r="P24" i="16" s="1"/>
  <c r="AV65" i="3"/>
  <c r="J9" i="9" s="1"/>
  <c r="V9" i="9" s="1"/>
  <c r="H24" i="15"/>
  <c r="N24" i="15" s="1"/>
  <c r="N9" i="9"/>
  <c r="Z9" i="9" s="1"/>
  <c r="G24" i="15"/>
  <c r="M24" i="15" s="1"/>
  <c r="M9" i="9"/>
  <c r="Y9" i="9" s="1"/>
  <c r="E24" i="15"/>
  <c r="K24" i="15" s="1"/>
  <c r="K9" i="9"/>
  <c r="W9" i="9" s="1"/>
  <c r="J24" i="15"/>
  <c r="P24" i="15" s="1"/>
  <c r="P9" i="9"/>
  <c r="AB9" i="9" s="1"/>
  <c r="Q9" i="9"/>
  <c r="L10" i="8"/>
  <c r="M10" i="8"/>
  <c r="F24" i="15"/>
  <c r="L24" i="15" s="1"/>
  <c r="L9" i="9"/>
  <c r="X9" i="9" s="1"/>
  <c r="I24" i="15"/>
  <c r="O24" i="15" s="1"/>
  <c r="O9" i="9"/>
  <c r="AX30" i="3"/>
  <c r="L6" i="9" s="1"/>
  <c r="X6" i="9" s="1"/>
  <c r="W6" i="9"/>
  <c r="W7" i="9"/>
  <c r="W8" i="9"/>
  <c r="P12" i="8"/>
  <c r="Q12" i="8"/>
  <c r="W11" i="9"/>
  <c r="Q10" i="9"/>
  <c r="L13" i="8"/>
  <c r="M13" i="8"/>
  <c r="Q12" i="9"/>
  <c r="Q8" i="9"/>
  <c r="W10" i="9"/>
  <c r="P11" i="8"/>
  <c r="Q11" i="8"/>
  <c r="L8" i="8"/>
  <c r="C7" i="8" s="1"/>
  <c r="M8" i="8"/>
  <c r="D7" i="8" s="1"/>
  <c r="Q7" i="9"/>
  <c r="W12" i="9"/>
  <c r="P13" i="8"/>
  <c r="Q13" i="8"/>
  <c r="Q11" i="9"/>
  <c r="BJ59" i="3"/>
  <c r="I34" i="16" s="1"/>
  <c r="O34" i="16" s="1"/>
  <c r="AZ35" i="3"/>
  <c r="G14" i="15" s="1"/>
  <c r="M14" i="15" s="1"/>
  <c r="AP68" i="3"/>
  <c r="F11" i="9" s="1"/>
  <c r="R11" i="9" s="1"/>
  <c r="BK51" i="3"/>
  <c r="H27" i="16" s="1"/>
  <c r="N27" i="16" s="1"/>
  <c r="BL72" i="3"/>
  <c r="BC59" i="3"/>
  <c r="H22" i="15" s="1"/>
  <c r="N22" i="15" s="1"/>
  <c r="BL49" i="3"/>
  <c r="J25" i="16" s="1"/>
  <c r="P25" i="16" s="1"/>
  <c r="BJ48" i="3"/>
  <c r="I24" i="16" s="1"/>
  <c r="O24" i="16" s="1"/>
  <c r="BF21" i="3"/>
  <c r="F15" i="16" s="1"/>
  <c r="L15" i="16" s="1"/>
  <c r="BL66" i="3"/>
  <c r="BJ49" i="3"/>
  <c r="I25" i="16" s="1"/>
  <c r="O25" i="16" s="1"/>
  <c r="BK66" i="3"/>
  <c r="BL50" i="3"/>
  <c r="J26" i="16" s="1"/>
  <c r="P26" i="16" s="1"/>
  <c r="BK76" i="3"/>
  <c r="BL59" i="3"/>
  <c r="J34" i="16" s="1"/>
  <c r="P34" i="16" s="1"/>
  <c r="BB35" i="3"/>
  <c r="I14" i="15" s="1"/>
  <c r="O14" i="15" s="1"/>
  <c r="BB59" i="3"/>
  <c r="I22" i="15" s="1"/>
  <c r="O22" i="15" s="1"/>
  <c r="BD64" i="3"/>
  <c r="P8" i="9" s="1"/>
  <c r="AB8" i="9" s="1"/>
  <c r="AX16" i="3"/>
  <c r="L5" i="9" s="1"/>
  <c r="X5" i="9" s="1"/>
  <c r="AY7" i="3"/>
  <c r="E7" i="15" s="1"/>
  <c r="K7" i="15" s="1"/>
  <c r="BD66" i="3"/>
  <c r="BC64" i="3"/>
  <c r="N8" i="9" s="1"/>
  <c r="Z8" i="9" s="1"/>
  <c r="BD61" i="3"/>
  <c r="BD46" i="3"/>
  <c r="J20" i="15" s="1"/>
  <c r="P20" i="15" s="1"/>
  <c r="BC66" i="3"/>
  <c r="BD76" i="3"/>
  <c r="J28" i="15" s="1"/>
  <c r="P28" i="15" s="1"/>
  <c r="BC76" i="3"/>
  <c r="H28" i="15" s="1"/>
  <c r="N28" i="15" s="1"/>
  <c r="BC60" i="3"/>
  <c r="H23" i="15" s="1"/>
  <c r="N23" i="15" s="1"/>
  <c r="AY14" i="3"/>
  <c r="E9" i="15" s="1"/>
  <c r="K9" i="15" s="1"/>
  <c r="BB60" i="3"/>
  <c r="I23" i="15" s="1"/>
  <c r="O23" i="15" s="1"/>
  <c r="AU30" i="3"/>
  <c r="H6" i="9" s="1"/>
  <c r="T6" i="9" s="1"/>
  <c r="AV66" i="3"/>
  <c r="AT68" i="3"/>
  <c r="I11" i="9" s="1"/>
  <c r="U11" i="9" s="1"/>
  <c r="AV72" i="3"/>
  <c r="J13" i="9" s="1"/>
  <c r="V13" i="9" s="1"/>
  <c r="AU66" i="3"/>
  <c r="AU72" i="3"/>
  <c r="H13" i="9" s="1"/>
  <c r="T13" i="9" s="1"/>
  <c r="AV64" i="3"/>
  <c r="J8" i="9" s="1"/>
  <c r="V8" i="9" s="1"/>
  <c r="AV67" i="3"/>
  <c r="J10" i="9" s="1"/>
  <c r="V10" i="9" s="1"/>
  <c r="BJ21" i="3"/>
  <c r="I15" i="16" s="1"/>
  <c r="O15" i="16" s="1"/>
  <c r="BG51" i="3"/>
  <c r="E27" i="16" s="1"/>
  <c r="K27" i="16" s="1"/>
  <c r="BF51" i="3"/>
  <c r="F27" i="16" s="1"/>
  <c r="L27" i="16" s="1"/>
  <c r="BF49" i="3"/>
  <c r="F25" i="16" s="1"/>
  <c r="L25" i="16" s="1"/>
  <c r="BL45" i="3"/>
  <c r="J23" i="16" s="1"/>
  <c r="P23" i="16" s="1"/>
  <c r="BJ60" i="3"/>
  <c r="I35" i="16" s="1"/>
  <c r="O35" i="16" s="1"/>
  <c r="BK72" i="3"/>
  <c r="BJ76" i="3"/>
  <c r="BR60" i="3"/>
  <c r="I7" i="11" s="1"/>
  <c r="O7" i="11" s="1"/>
  <c r="BT59" i="3"/>
  <c r="J6" i="11" s="1"/>
  <c r="P6" i="11" s="1"/>
  <c r="BD72" i="3"/>
  <c r="P13" i="9" s="1"/>
  <c r="AB13" i="9" s="1"/>
  <c r="BC72" i="3"/>
  <c r="N13" i="9" s="1"/>
  <c r="Z13" i="9" s="1"/>
  <c r="AZ25" i="3"/>
  <c r="G11" i="15" s="1"/>
  <c r="M11" i="15" s="1"/>
  <c r="BT66" i="3"/>
  <c r="BS59" i="3"/>
  <c r="H6" i="11" s="1"/>
  <c r="N6" i="11" s="1"/>
  <c r="BT72" i="3"/>
  <c r="BS66" i="3"/>
  <c r="BS72" i="3"/>
  <c r="BT28" i="3"/>
  <c r="BT60" i="3"/>
  <c r="J7" i="11" s="1"/>
  <c r="P7" i="11" s="1"/>
  <c r="BH76" i="3"/>
  <c r="AZ76" i="3"/>
  <c r="G28" i="15" s="1"/>
  <c r="M28" i="15" s="1"/>
  <c r="BP72" i="3"/>
  <c r="BH72" i="3"/>
  <c r="AZ72" i="3"/>
  <c r="M13" i="9" s="1"/>
  <c r="Y13" i="9" s="1"/>
  <c r="AR72" i="3"/>
  <c r="G13" i="9" s="1"/>
  <c r="S13" i="9" s="1"/>
  <c r="AR67" i="3"/>
  <c r="G10" i="9" s="1"/>
  <c r="S10" i="9" s="1"/>
  <c r="BP66" i="3"/>
  <c r="BH66" i="3"/>
  <c r="AZ66" i="3"/>
  <c r="AR66" i="3"/>
  <c r="AZ64" i="3"/>
  <c r="M8" i="9" s="1"/>
  <c r="Y8" i="9" s="1"/>
  <c r="AR64" i="3"/>
  <c r="G8" i="9" s="1"/>
  <c r="S8" i="9" s="1"/>
  <c r="AZ61" i="3"/>
  <c r="BP60" i="3"/>
  <c r="G7" i="11" s="1"/>
  <c r="M7" i="11" s="1"/>
  <c r="BH60" i="3"/>
  <c r="G35" i="16" s="1"/>
  <c r="M35" i="16" s="1"/>
  <c r="AZ60" i="3"/>
  <c r="G23" i="15" s="1"/>
  <c r="M23" i="15" s="1"/>
  <c r="BP59" i="3"/>
  <c r="G6" i="11" s="1"/>
  <c r="M6" i="11" s="1"/>
  <c r="BH59" i="3"/>
  <c r="G34" i="16" s="1"/>
  <c r="M34" i="16" s="1"/>
  <c r="AZ59" i="3"/>
  <c r="G22" i="15" s="1"/>
  <c r="M22" i="15" s="1"/>
  <c r="BG76" i="3"/>
  <c r="AY76" i="3"/>
  <c r="E28" i="15" s="1"/>
  <c r="K28" i="15" s="1"/>
  <c r="BO72" i="3"/>
  <c r="BG72" i="3"/>
  <c r="AY72" i="3"/>
  <c r="K13" i="9" s="1"/>
  <c r="AQ72" i="3"/>
  <c r="E13" i="9" s="1"/>
  <c r="BO66" i="3"/>
  <c r="BG66" i="3"/>
  <c r="AY66" i="3"/>
  <c r="AQ66" i="3"/>
  <c r="BO60" i="3"/>
  <c r="E7" i="11" s="1"/>
  <c r="K7" i="11" s="1"/>
  <c r="BG60" i="3"/>
  <c r="E35" i="16" s="1"/>
  <c r="K35" i="16" s="1"/>
  <c r="AY60" i="3"/>
  <c r="E23" i="15" s="1"/>
  <c r="K23" i="15" s="1"/>
  <c r="BO59" i="3"/>
  <c r="E6" i="11" s="1"/>
  <c r="K6" i="11" s="1"/>
  <c r="BG59" i="3"/>
  <c r="E34" i="16" s="1"/>
  <c r="K34" i="16" s="1"/>
  <c r="AY59" i="3"/>
  <c r="E22" i="15" s="1"/>
  <c r="K22" i="15" s="1"/>
  <c r="BF50" i="3"/>
  <c r="F26" i="16" s="1"/>
  <c r="L26" i="16" s="1"/>
  <c r="BH49" i="3"/>
  <c r="G25" i="16" s="1"/>
  <c r="M25" i="16" s="1"/>
  <c r="BG45" i="3"/>
  <c r="E23" i="16" s="1"/>
  <c r="K23" i="16" s="1"/>
  <c r="BD30" i="3"/>
  <c r="P6" i="9" s="1"/>
  <c r="AB6" i="9" s="1"/>
  <c r="BD38" i="3"/>
  <c r="J17" i="15" s="1"/>
  <c r="P17" i="15" s="1"/>
  <c r="BC30" i="3"/>
  <c r="N6" i="9" s="1"/>
  <c r="Z6" i="9" s="1"/>
  <c r="BD29" i="3"/>
  <c r="J12" i="15" s="1"/>
  <c r="P12" i="15" s="1"/>
  <c r="BD25" i="3"/>
  <c r="J11" i="15" s="1"/>
  <c r="P11" i="15" s="1"/>
  <c r="BD52" i="3"/>
  <c r="P7" i="9" s="1"/>
  <c r="AB7" i="9" s="1"/>
  <c r="BD35" i="3"/>
  <c r="J14" i="15" s="1"/>
  <c r="P14" i="15" s="1"/>
  <c r="BC29" i="3"/>
  <c r="H12" i="15" s="1"/>
  <c r="N12" i="15" s="1"/>
  <c r="BD16" i="3"/>
  <c r="P5" i="9" s="1"/>
  <c r="AB5" i="9" s="1"/>
  <c r="BD14" i="3"/>
  <c r="J9" i="15" s="1"/>
  <c r="P9" i="15" s="1"/>
  <c r="BC16" i="3"/>
  <c r="N5" i="9" s="1"/>
  <c r="Z5" i="9" s="1"/>
  <c r="BC14" i="3"/>
  <c r="H9" i="15" s="1"/>
  <c r="N9" i="15" s="1"/>
  <c r="AZ52" i="3"/>
  <c r="M7" i="9" s="1"/>
  <c r="Y7" i="9" s="1"/>
  <c r="AY29" i="3"/>
  <c r="E12" i="15" s="1"/>
  <c r="K12" i="15" s="1"/>
  <c r="AZ29" i="3"/>
  <c r="G12" i="15" s="1"/>
  <c r="M12" i="15" s="1"/>
  <c r="AY38" i="3"/>
  <c r="E17" i="15" s="1"/>
  <c r="K17" i="15" s="1"/>
  <c r="AZ30" i="3"/>
  <c r="M6" i="9" s="1"/>
  <c r="Y6" i="9" s="1"/>
  <c r="AZ16" i="3"/>
  <c r="M5" i="9" s="1"/>
  <c r="Y5" i="9" s="1"/>
  <c r="AZ46" i="3"/>
  <c r="G20" i="15" s="1"/>
  <c r="M20" i="15" s="1"/>
  <c r="AZ14" i="3"/>
  <c r="G9" i="15" s="1"/>
  <c r="M9" i="15" s="1"/>
  <c r="AT30" i="3"/>
  <c r="I6" i="9" s="1"/>
  <c r="U6" i="9" s="1"/>
  <c r="AV32" i="3"/>
  <c r="J6" i="7" s="1"/>
  <c r="P6" i="7" s="1"/>
  <c r="AU32" i="3"/>
  <c r="H6" i="7" s="1"/>
  <c r="N6" i="7" s="1"/>
  <c r="AR32" i="3"/>
  <c r="G6" i="7" s="1"/>
  <c r="M6" i="7" s="1"/>
  <c r="AR30" i="3"/>
  <c r="G6" i="9" s="1"/>
  <c r="S6" i="9" s="1"/>
  <c r="AQ32" i="3"/>
  <c r="E6" i="7" s="1"/>
  <c r="K6" i="7" s="1"/>
  <c r="AQ30" i="3"/>
  <c r="E6" i="9" s="1"/>
  <c r="BL11" i="3"/>
  <c r="J10" i="16" s="1"/>
  <c r="P10" i="16" s="1"/>
  <c r="BT10" i="3"/>
  <c r="BD7" i="3"/>
  <c r="J7" i="15" s="1"/>
  <c r="P7" i="15" s="1"/>
  <c r="BD6" i="3"/>
  <c r="BK11" i="3"/>
  <c r="H10" i="16" s="1"/>
  <c r="N10" i="16" s="1"/>
  <c r="BC7" i="3"/>
  <c r="H7" i="15" s="1"/>
  <c r="N7" i="15" s="1"/>
  <c r="BC6" i="3"/>
  <c r="BH11" i="3"/>
  <c r="G10" i="16" s="1"/>
  <c r="M10" i="16" s="1"/>
  <c r="AZ7" i="3"/>
  <c r="G7" i="15" s="1"/>
  <c r="M7" i="15" s="1"/>
  <c r="AZ6" i="3"/>
  <c r="N10" i="8" l="1"/>
  <c r="O10" i="8"/>
  <c r="P10" i="8"/>
  <c r="AA9" i="9"/>
  <c r="Q10" i="8"/>
  <c r="M12" i="8"/>
  <c r="Q9" i="8"/>
  <c r="L12" i="8"/>
  <c r="O11" i="8"/>
  <c r="N11" i="8"/>
  <c r="P9" i="8"/>
  <c r="S11" i="8"/>
  <c r="R11" i="8"/>
  <c r="M11" i="8"/>
  <c r="Q8" i="8"/>
  <c r="H7" i="8" s="1"/>
  <c r="L7" i="8"/>
  <c r="M7" i="8"/>
  <c r="Q6" i="9"/>
  <c r="L14" i="8"/>
  <c r="C9" i="8" s="1"/>
  <c r="M14" i="8"/>
  <c r="D9" i="8" s="1"/>
  <c r="Q13" i="9"/>
  <c r="O9" i="8"/>
  <c r="N9" i="8"/>
  <c r="L11" i="8"/>
  <c r="P8" i="8"/>
  <c r="G7" i="8" s="1"/>
  <c r="P14" i="8"/>
  <c r="G9" i="8" s="1"/>
  <c r="Q14" i="8"/>
  <c r="H9" i="8" s="1"/>
  <c r="W13" i="9"/>
  <c r="S13" i="8"/>
  <c r="R13" i="8"/>
  <c r="M9" i="8"/>
  <c r="D8" i="8" s="1"/>
  <c r="S12" i="8"/>
  <c r="R12" i="8"/>
  <c r="R8" i="8"/>
  <c r="I7" i="8" s="1"/>
  <c r="S8" i="8"/>
  <c r="J7" i="8" s="1"/>
  <c r="N8" i="8"/>
  <c r="E7" i="8" s="1"/>
  <c r="O8" i="8"/>
  <c r="F7" i="8" s="1"/>
  <c r="L9" i="8"/>
  <c r="R7" i="8"/>
  <c r="S7" i="8"/>
  <c r="O13" i="8"/>
  <c r="N13" i="8"/>
  <c r="Q7" i="8"/>
  <c r="O12" i="8"/>
  <c r="N12" i="8"/>
  <c r="S9" i="8"/>
  <c r="R9" i="8"/>
  <c r="P7" i="8"/>
  <c r="B24" i="12"/>
  <c r="B25" i="12" s="1"/>
  <c r="C8" i="8" l="1"/>
  <c r="E8" i="8"/>
  <c r="F8" i="8"/>
  <c r="S10" i="8"/>
  <c r="J8" i="8" s="1"/>
  <c r="R10" i="8"/>
  <c r="I8" i="8" s="1"/>
  <c r="G8" i="8"/>
  <c r="H8" i="8"/>
  <c r="N7" i="8"/>
  <c r="O7" i="8"/>
  <c r="R14" i="8"/>
  <c r="I9" i="8" s="1"/>
  <c r="S14" i="8"/>
  <c r="J9" i="8" s="1"/>
  <c r="N14" i="8"/>
  <c r="E9" i="8" s="1"/>
  <c r="O14" i="8"/>
  <c r="F9" i="8" s="1"/>
  <c r="I6" i="15"/>
  <c r="O6" i="15" s="1"/>
  <c r="F6" i="15"/>
  <c r="L6" i="15" s="1"/>
  <c r="E6" i="16"/>
  <c r="K6" i="16" s="1"/>
  <c r="G6" i="16"/>
  <c r="M6" i="16" s="1"/>
  <c r="H6" i="16"/>
  <c r="N6" i="16" s="1"/>
  <c r="J6" i="16"/>
  <c r="P6" i="16" s="1"/>
  <c r="G6" i="15" l="1"/>
  <c r="M6" i="15" s="1"/>
  <c r="E6" i="15"/>
  <c r="K6" i="15" s="1"/>
  <c r="J6" i="15"/>
  <c r="P6" i="15" s="1"/>
  <c r="H6" i="15"/>
  <c r="N6" i="15" s="1"/>
  <c r="D6" i="16" l="1"/>
  <c r="D5" i="16"/>
  <c r="C5" i="16"/>
  <c r="B5" i="16"/>
  <c r="A5" i="16"/>
  <c r="D6" i="15"/>
  <c r="D5" i="15"/>
  <c r="C5" i="15"/>
  <c r="B5" i="15"/>
  <c r="A5" i="15"/>
  <c r="Q6" i="8" l="1"/>
  <c r="H6" i="8" s="1"/>
  <c r="H10" i="8" s="1"/>
  <c r="P6" i="8"/>
  <c r="G6" i="8" s="1"/>
  <c r="G10" i="8" s="1"/>
  <c r="M6" i="8"/>
  <c r="D6" i="8" s="1"/>
  <c r="D10" i="8" s="1"/>
  <c r="L6" i="8"/>
  <c r="C6" i="8" s="1"/>
  <c r="C10" i="8" s="1"/>
  <c r="D5" i="11"/>
  <c r="C5" i="11"/>
  <c r="B5" i="11"/>
  <c r="A5" i="11"/>
  <c r="R6" i="8" l="1"/>
  <c r="I6" i="8" s="1"/>
  <c r="I10" i="8" s="1"/>
  <c r="S6" i="8"/>
  <c r="J6" i="8" s="1"/>
  <c r="J10" i="8" s="1"/>
  <c r="F6" i="16"/>
  <c r="L6" i="16" s="1"/>
  <c r="I6" i="16"/>
  <c r="O6" i="16" s="1"/>
  <c r="O6" i="8"/>
  <c r="F6" i="8" s="1"/>
  <c r="F10" i="8" s="1"/>
  <c r="N6" i="8"/>
  <c r="E6" i="8" s="1"/>
  <c r="E10" i="8" s="1"/>
  <c r="D4" i="9" l="1"/>
  <c r="C4" i="9"/>
  <c r="B4" i="9"/>
  <c r="A4" i="9"/>
  <c r="D5" i="7"/>
  <c r="C5" i="7"/>
  <c r="B5" i="7"/>
  <c r="A5" i="7"/>
</calcChain>
</file>

<file path=xl/sharedStrings.xml><?xml version="1.0" encoding="utf-8"?>
<sst xmlns="http://schemas.openxmlformats.org/spreadsheetml/2006/main" count="1222" uniqueCount="734">
  <si>
    <t>1100-DOJ</t>
  </si>
  <si>
    <t>BENEFIT_ANN_MON_HIGH_EST_3</t>
  </si>
  <si>
    <t>1000-DOI</t>
  </si>
  <si>
    <t>1210-EBSA</t>
  </si>
  <si>
    <t>BENEFIT_ANN_MON_HIGH_EST_7</t>
  </si>
  <si>
    <t>COST_ANN_MON_PRIMARY_EST_7</t>
  </si>
  <si>
    <t>COST_ANN_MON_HIGH_EST_7</t>
  </si>
  <si>
    <t>1018-FWS</t>
  </si>
  <si>
    <t>0945-OCR</t>
  </si>
  <si>
    <t>FED_ANN_MON_YEAR_3</t>
  </si>
  <si>
    <t>0560-FSA</t>
  </si>
  <si>
    <t>1840-OPE</t>
  </si>
  <si>
    <t>BENEFIT_ANN_MON_YEAR_7</t>
  </si>
  <si>
    <t>2127-NHTSA</t>
  </si>
  <si>
    <t>Agency</t>
  </si>
  <si>
    <t>BENEFIT_ANN_MON_YEAR_3</t>
  </si>
  <si>
    <t>COST_ANN_MON_HIGH_EST_3</t>
  </si>
  <si>
    <t>COST_ANN_MON_PRIMARY_EST_3</t>
  </si>
  <si>
    <t>FED_ANN_MON_YEAR_7</t>
  </si>
  <si>
    <t>OTHER_ANN_MON_PRIMARY_EST_3</t>
  </si>
  <si>
    <t>1615-USCIS</t>
  </si>
  <si>
    <t>FED_ANN_MON_HIGH_EST_7</t>
  </si>
  <si>
    <t>BENEFIT_ANN_MON_PRIMARY_EST_3</t>
  </si>
  <si>
    <t>COST_ANN_MON_LOW_EST_3</t>
  </si>
  <si>
    <t>BENEFIT_ANN_MON_LOW_EST_7</t>
  </si>
  <si>
    <t>0938-CMS</t>
  </si>
  <si>
    <t>COST_ANN_MON_LOW_EST_7</t>
  </si>
  <si>
    <t>BENEFIT_ANN_MON_LOW_EST_3</t>
  </si>
  <si>
    <t>OTHER_ANN_MON_PRIMARY_EST_7</t>
  </si>
  <si>
    <t>FED_ANN_MON_HIGH_EST_3</t>
  </si>
  <si>
    <t>BENEFIT_ANN_MON_PRIMARY_EST_7</t>
  </si>
  <si>
    <t>OTHER_ANN_MON_HIGH_EST_7</t>
  </si>
  <si>
    <t>2060-OAR</t>
  </si>
  <si>
    <t>0910-FDA</t>
  </si>
  <si>
    <t>2000-EPA</t>
  </si>
  <si>
    <t>OTHER_ANN_MON_HIGH_EST_3</t>
  </si>
  <si>
    <t>COST_ANN_MON_YEAR_3</t>
  </si>
  <si>
    <t>2100-DOT</t>
  </si>
  <si>
    <t>1600-DHS</t>
  </si>
  <si>
    <t>Title</t>
  </si>
  <si>
    <t>0900-HHS</t>
  </si>
  <si>
    <t>COST_ANN_MON_YEAR_7</t>
  </si>
  <si>
    <t>1235-WHD</t>
  </si>
  <si>
    <t>SubAgency</t>
  </si>
  <si>
    <t>FED_ANN_MON_LOW_EST_7</t>
  </si>
  <si>
    <t>1200-DOL</t>
  </si>
  <si>
    <t>0500-USDA</t>
  </si>
  <si>
    <t>FED_ANN_MON_LOW_EST_3</t>
  </si>
  <si>
    <t>FED_ANN_MON_PRIMARY_EST_3</t>
  </si>
  <si>
    <t>1500-TREAS</t>
  </si>
  <si>
    <t>FED_ANN_MON_PRIMARY_EST_7</t>
  </si>
  <si>
    <t>2900-VA</t>
  </si>
  <si>
    <t>OTHER_ANN_MON_YEAR_3</t>
  </si>
  <si>
    <t>OTHER_ANN_MON_LOW_EST_3</t>
  </si>
  <si>
    <t>RIN</t>
  </si>
  <si>
    <t>OTHER_ANN_MON_LOW_EST_7</t>
  </si>
  <si>
    <t>1545-IRS</t>
  </si>
  <si>
    <t>0581-AMS</t>
  </si>
  <si>
    <t>1800-ED</t>
  </si>
  <si>
    <t>OTHER_ANN_MON_YEAR_7</t>
  </si>
  <si>
    <t>0970-ACF</t>
  </si>
  <si>
    <t>FSA</t>
  </si>
  <si>
    <t>2040-OW</t>
  </si>
  <si>
    <t>Transfers are from the federal government to agricultural producers.</t>
  </si>
  <si>
    <t>Total</t>
  </si>
  <si>
    <t>Benefits (millions)</t>
  </si>
  <si>
    <t>2001$</t>
  </si>
  <si>
    <t>Lower Bound</t>
  </si>
  <si>
    <t>Upper Bound</t>
  </si>
  <si>
    <t>Benefits (millions, 2001$)</t>
  </si>
  <si>
    <t>Costs (millions, 2001$)</t>
  </si>
  <si>
    <t>Lower Bound (7%)</t>
  </si>
  <si>
    <t>Primary (7%)</t>
  </si>
  <si>
    <t>Upper Bound (7%)</t>
  </si>
  <si>
    <t>Lower Bound (3%)</t>
  </si>
  <si>
    <t>Primary (3%)</t>
  </si>
  <si>
    <t>Upper Bound (3%)</t>
  </si>
  <si>
    <t>Benefits (billions)</t>
  </si>
  <si>
    <t>Costs (billions)</t>
  </si>
  <si>
    <t>Department of Agriculture</t>
  </si>
  <si>
    <t>Department of Health and Human Services</t>
  </si>
  <si>
    <t>Environmental Protection Agency</t>
  </si>
  <si>
    <t>Worksheet Name</t>
  </si>
  <si>
    <t>Contents</t>
  </si>
  <si>
    <t>Table 1-5</t>
  </si>
  <si>
    <t>Table 1-6(a)</t>
  </si>
  <si>
    <t>Table 1-6(b)</t>
  </si>
  <si>
    <t xml:space="preserve">Table 1-6(c) </t>
  </si>
  <si>
    <t>Table 1-6(d)</t>
  </si>
  <si>
    <t>Table 1-7(a)</t>
  </si>
  <si>
    <t>Table A-1</t>
  </si>
  <si>
    <t>Inflation</t>
  </si>
  <si>
    <t>Implicit Price Deflators for Gross Domestic Product</t>
  </si>
  <si>
    <t>Table 1-7(b)</t>
  </si>
  <si>
    <t>DOI</t>
  </si>
  <si>
    <t>FWS</t>
  </si>
  <si>
    <t>HHS</t>
  </si>
  <si>
    <t>FDA</t>
  </si>
  <si>
    <t>USDA</t>
  </si>
  <si>
    <t>AMS</t>
  </si>
  <si>
    <t>EPA</t>
  </si>
  <si>
    <t>OAR</t>
  </si>
  <si>
    <t>OW</t>
  </si>
  <si>
    <t>DOL</t>
  </si>
  <si>
    <t>WHD</t>
  </si>
  <si>
    <t>CMS</t>
  </si>
  <si>
    <t>Transfers (millions)</t>
  </si>
  <si>
    <t>Subagency</t>
  </si>
  <si>
    <t>EBSA</t>
  </si>
  <si>
    <t>VA</t>
  </si>
  <si>
    <t>DOT</t>
  </si>
  <si>
    <t>NHTSA</t>
  </si>
  <si>
    <t>Costs (millions)</t>
  </si>
  <si>
    <t>ED</t>
  </si>
  <si>
    <t>DOJ</t>
  </si>
  <si>
    <t>DHS</t>
  </si>
  <si>
    <t>USCIS</t>
  </si>
  <si>
    <t>OPE</t>
  </si>
  <si>
    <t>OCR</t>
  </si>
  <si>
    <t>TREAS</t>
  </si>
  <si>
    <t>IRS</t>
  </si>
  <si>
    <t>Benefit Year dollars 7%, 2001$</t>
  </si>
  <si>
    <t>Benefit Primary 7%, 2001$</t>
  </si>
  <si>
    <t>Benefit Low 7%, 2001$</t>
  </si>
  <si>
    <t>Benefit High 7%, 2001$</t>
  </si>
  <si>
    <t>Benefit Year dollars 3%, 2001$</t>
  </si>
  <si>
    <t>Benefit Primary 3%, 2001$</t>
  </si>
  <si>
    <t>Benefit Low 3%, 2001$</t>
  </si>
  <si>
    <t>Benefit High 3%, 2001$</t>
  </si>
  <si>
    <t>COST Year dollars 7%, 2001$</t>
  </si>
  <si>
    <t>COST Primary 7%, 2001$</t>
  </si>
  <si>
    <t>COST Low 7%, 2001$</t>
  </si>
  <si>
    <t>COST High 7%, 2001$</t>
  </si>
  <si>
    <t>COST Year dollars 3%, 2001$</t>
  </si>
  <si>
    <t>COST Primary 3%, 2001$</t>
  </si>
  <si>
    <t>COST Low 3%, 2001$</t>
  </si>
  <si>
    <t>COST High 3%, 2001$</t>
  </si>
  <si>
    <t>Fed Tfr Year dollars 7%, 2001$</t>
  </si>
  <si>
    <t>Fed Tfr Primary 7%, 2001$</t>
  </si>
  <si>
    <t>Fed Tfr Low 7%, 2001$</t>
  </si>
  <si>
    <t>Fed Tfr High 7%, 2001$</t>
  </si>
  <si>
    <t>Fed Tfr Year dollars 3%, 2001$</t>
  </si>
  <si>
    <t>Fed Tfr Primary 3%, 2001$</t>
  </si>
  <si>
    <t>Fed Tfr Low 3%, 2001$</t>
  </si>
  <si>
    <t>Fed Tfr High 3%, 2001$</t>
  </si>
  <si>
    <t>Other Tfr Year dollars 7%, 2001$</t>
  </si>
  <si>
    <t>Other Tfr Primary 7%, 2001$</t>
  </si>
  <si>
    <t>Other Tfr Low 7%, 2001$</t>
  </si>
  <si>
    <t>Other Tfr High 7%, 2001$</t>
  </si>
  <si>
    <t>Other Tfr Year dollars 3%, 2001$</t>
  </si>
  <si>
    <t>Other Tfr Primary 3%, 2001$</t>
  </si>
  <si>
    <t>Other Tfr Low 3%, 2001$</t>
  </si>
  <si>
    <t>Other Tfr High 3%, 2001$</t>
  </si>
  <si>
    <t>Transfers from the Federal Government to other entities (millions)</t>
  </si>
  <si>
    <t>Federal Register Citation</t>
  </si>
  <si>
    <t xml:space="preserve">Notes  </t>
  </si>
  <si>
    <t>Table 1-10</t>
  </si>
  <si>
    <t>Rule</t>
  </si>
  <si>
    <t>Information on Benefits or Costs</t>
  </si>
  <si>
    <t>Bureau of Consumer Financial Protection</t>
  </si>
  <si>
    <t>No</t>
  </si>
  <si>
    <t>Yes</t>
  </si>
  <si>
    <t>Department of the Treasury, Office of the Comptroller of the Currency; Federal Reserve System; Federal Deposit Insurance Corporation</t>
  </si>
  <si>
    <t>Nuclear Regulatory Commission</t>
  </si>
  <si>
    <t>Securities and Exchange Commission</t>
  </si>
  <si>
    <t>GAO Report</t>
  </si>
  <si>
    <t>https://www.gao.gov/products/D22457#mt=e-report</t>
  </si>
  <si>
    <t>Procedural Requirements and Resubmission Thresholds Under Exchange Act Rule 14a–8</t>
  </si>
  <si>
    <t>https://www.gao.gov/products/D22264#mt=e-report</t>
  </si>
  <si>
    <t>Temporary Amendments to Regulation Crowdfunding; Extension</t>
  </si>
  <si>
    <t>https://www.gao.gov/products/D22255#mt=e-report</t>
  </si>
  <si>
    <t>Amendments to Financial Disclosures About Acquired and Disposed Businesses</t>
  </si>
  <si>
    <t>https://www.gao.gov/products/D22132#mt=e-report</t>
  </si>
  <si>
    <t>Payday, Vehicle Title, and Certain High-Cost Installment Loans</t>
  </si>
  <si>
    <t>Treatment of Certain COVID–19 Related Loss Mitigation Options Under the Real Estate Settlement Procedures Act (RESPA) (Regulation X)</t>
  </si>
  <si>
    <t>https://www.gao.gov/products/D22095#mt=e-report</t>
  </si>
  <si>
    <t>https://www.gao.gov/products/D22129#mt=e-report</t>
  </si>
  <si>
    <t>Federal Deposit Insurance Corporation</t>
  </si>
  <si>
    <t>Assessments, Mitigating the Deposit Insurance Assessment Effect of Participation in the Paycheck Protection Program (PPP), the PPP Liquidity Facility, and the Money Market Mutual Fund Liquidity Facility</t>
  </si>
  <si>
    <t>https://www.gao.gov/products/D22090#mt=e-report</t>
  </si>
  <si>
    <t>Revision of Fee Schedules; Fee Recovery for Fiscal Year 2020</t>
  </si>
  <si>
    <t>Temporary Amendments to Regulation Crowdfunding</t>
  </si>
  <si>
    <t>https://www.gao.gov/products/D21952#mt=e-report</t>
  </si>
  <si>
    <t>https://www.gao.gov/products/D21797#mt=e-report</t>
  </si>
  <si>
    <t>Federal Communications Commission</t>
  </si>
  <si>
    <t>Expanding Flexible Use of the 3.7 to 4.2 GHz Band</t>
  </si>
  <si>
    <t>https://www.gao.gov/products/D21791#mt=e-report</t>
  </si>
  <si>
    <t>Financial Disclosures About Guarantors and Issuers of Guaranteed Securities and Affiliates Whose Securities Collateralize a Registrant's Securities</t>
  </si>
  <si>
    <t>https://www.gao.gov/products/D21792#mt=e-report</t>
  </si>
  <si>
    <t>Regulatory Capital Rule: Paycheck Protection Program Lending Facility and Paycheck Protection Program Loans</t>
  </si>
  <si>
    <t>https://www.gao.gov/products/D21752#mt=e-report</t>
  </si>
  <si>
    <t>Promoting Telehealth for Low-Income Consumers; COVID–19 Telehealth Program</t>
  </si>
  <si>
    <t>https://www.gao.gov/products/D21699#mt=e-report</t>
  </si>
  <si>
    <t>National Labor Relations Board: Relationships</t>
  </si>
  <si>
    <t>National Labor Relations Board</t>
  </si>
  <si>
    <t>https://www.gao.gov/products/D21982#mt=e-report</t>
  </si>
  <si>
    <t>Federal Reserve System: Companies and Intermediate Holding Companies of Systemically Important Foreign Banking Organizations: Eligible Retained Income</t>
  </si>
  <si>
    <t>Federal Reserve System</t>
  </si>
  <si>
    <t>https://www.gao.gov/products/D21999#mt=e-report</t>
  </si>
  <si>
    <t>Regulations Q, Y, and YY: Regulatory Capital, Capital Plan, and Stress Test Rules</t>
  </si>
  <si>
    <t>https://www.gao.gov/products/D21615#mt=e-report</t>
  </si>
  <si>
    <t>Securitization Safe Harbor Rule</t>
  </si>
  <si>
    <t>https://www.gao.gov/products/D21588#mt=e-report</t>
  </si>
  <si>
    <t>Joint Employer Status Under the National Labor Relations Act</t>
  </si>
  <si>
    <t>https://www.gao.gov/products/D21509#mt=e-report</t>
  </si>
  <si>
    <t>Cross-Border Application of Certain Security-Based Swap Requirements</t>
  </si>
  <si>
    <t>https://www.gao.gov/products/D21506#mt=e-report</t>
  </si>
  <si>
    <t>Risk Mitigation Techniques for Uncleared Security-Based Swaps</t>
  </si>
  <si>
    <t>https://www.gao.gov/products/D21208#mt=e-report</t>
  </si>
  <si>
    <t>Prohibitions and Restrictions on Propriety Trading and Certain Interests in, and Relationships With, Hedge Funds and Private Equity Funds</t>
  </si>
  <si>
    <t>https://www.gao.gov/products/D21198#mt=e-report</t>
  </si>
  <si>
    <t>Accelerating Wireless Broadband Deployment by Removing Barriers to Infrastructure Investment</t>
  </si>
  <si>
    <t>https://www.gao.gov/products/D21124#mt=e-report</t>
  </si>
  <si>
    <t>Prudential Standards for Large Bank Holding Companies, Savings and Loan Holding Companies, and Foreign Banking Organizations</t>
  </si>
  <si>
    <t>https://www.gao.gov/products/D21085#mt=e-report</t>
  </si>
  <si>
    <t>Exchange-Traded Funds</t>
  </si>
  <si>
    <t>https://www.gao.gov/products/D20993#mt=e-report</t>
  </si>
  <si>
    <t>Solicitations of Interest Prior to a Registered Public Offering</t>
  </si>
  <si>
    <t>Department of the Treasury, Office of the Comptroller of the Currency; Federal Reserve System; Federal Deposit Insurance Corporation; Commodity Futures Trading Commission; Securities and Exchange Commission</t>
  </si>
  <si>
    <t>1840-AD37</t>
  </si>
  <si>
    <t>Accreditation and Related Issues</t>
  </si>
  <si>
    <t>1840-AD48</t>
  </si>
  <si>
    <t>Total and Permanent Disability Discharge of Loans Under Title IV of the Higher Education Act</t>
  </si>
  <si>
    <t>1870-AA14</t>
  </si>
  <si>
    <t>1870-OCR</t>
  </si>
  <si>
    <t>Nondiscrimination on the Basis of Sex in Education Programs or Activities Receiving Federal Financial Assistance</t>
  </si>
  <si>
    <t>0910-AI39</t>
  </si>
  <si>
    <t>Required Warnings for Cigarette Packages and Advertisements</t>
  </si>
  <si>
    <t>0920-AA76</t>
  </si>
  <si>
    <t>0920-CDC</t>
  </si>
  <si>
    <t>Control of Communicable Diseases; Foreign Quarantine: Suspension of Introduction of Persons into United States from Designated Foreign Countries or Places for Public Health Purposes</t>
  </si>
  <si>
    <t>0938-AT68</t>
  </si>
  <si>
    <t>CY 2020 Home Health Prospective Payment System Rate Update and Quality Reporting Requirements (CMS-1711-F)</t>
  </si>
  <si>
    <t>0938-AT70</t>
  </si>
  <si>
    <t>CY 2020 Changes to the End-Stage Renal Disease (ESRD) Prospective Payment System, Quality Incentive Program, Durable Medical Equipment, Prosthetics, Orthotics, and Supplies (DMEPOS) (CMS-1713-P)</t>
  </si>
  <si>
    <t>0938-ZB42</t>
  </si>
  <si>
    <t>Basic Health Program; Federal Funding Methodology for Program Year 2019 and 2020 (CMS-2407-PN)</t>
  </si>
  <si>
    <t>0938-AT72</t>
  </si>
  <si>
    <t>CY 2020 Revisions to Payment Policies Under the Physician Fee Schedule and Other Revisions to Medicare Part B (CMS-1715-P)</t>
  </si>
  <si>
    <t>0938-AT74</t>
  </si>
  <si>
    <t>CY 2020 Hospital Outpatient PPS Policy Changes and Payment Rates and Ambulatory Surgical Center Payment System Policy Changes and Payment Rates (CMS-1717-P)</t>
  </si>
  <si>
    <t>0938-AU22</t>
  </si>
  <si>
    <t>CY 2020 Hospital Outpatient PPS Policy Changes:  Price Transparency Requirements for Hospitals to Make Standard Charges Public (CMS-1717-F2)</t>
  </si>
  <si>
    <t>0938-AT53</t>
  </si>
  <si>
    <t>Exchange Program Integrity (CMS-9922-F)</t>
  </si>
  <si>
    <t>0938-AT79</t>
  </si>
  <si>
    <t xml:space="preserve">Interoperability and Patient Access (CMS-9115-F) </t>
  </si>
  <si>
    <t>0938-AU31</t>
  </si>
  <si>
    <t>Revisions in Response to the COVID-19 Public Health Emergency (CMS-1744-IFC)</t>
  </si>
  <si>
    <t>0938-AU32</t>
  </si>
  <si>
    <t>Additional Policy and Regulatory Revisions in Response to the COVID-19 Public Health Emergency</t>
  </si>
  <si>
    <t>0938-AT98</t>
  </si>
  <si>
    <t>Patient Protection and Affordable Care Act; HHS Notice of Benefit and Payment Parameters for 2021; Notice Requirement for Non-Federal Governmental Plans (CMS-9916)</t>
  </si>
  <si>
    <t>0938-AT97</t>
  </si>
  <si>
    <t>Contract Year 2021 and 2022 Policy and Technical Changes to the Medicare Advantage, Medicare Prescription Drug Benefit, Medicaid, Medicare Cost Plans, and PACE Programs (CMS-4190)</t>
  </si>
  <si>
    <t>0938-AU13</t>
  </si>
  <si>
    <t>FY 2021 Skilled Nursing Facility (SNFs) Prospective Payment System Rate and Value-Based Purchasing Program Updates (CMS-1737)</t>
  </si>
  <si>
    <t>0938-AU09</t>
  </si>
  <si>
    <t>FY 2021 Hospice Wage Index, Payment Rate Update (CMS-1733)</t>
  </si>
  <si>
    <t>0938-AU07</t>
  </si>
  <si>
    <t xml:space="preserve"> FY 2021 Inpatient Psychiatric Facilities Prospective Payment System Rate Updates (CMS-1731)</t>
  </si>
  <si>
    <t>0938-AU05</t>
  </si>
  <si>
    <t>FY 2021 Inpatient Rehabilitation Facility (IRF) Prospective Payment System Rate Update (CMS-1729)</t>
  </si>
  <si>
    <t>0938-AU33</t>
  </si>
  <si>
    <t>Clinical Laboratory Improvement Amendments and Patient Protection and Affordable Care Act; Additional Policy and Regulatory Revisions in Response to the COVID-19 Public Health Emergency  (CMS-3401)</t>
  </si>
  <si>
    <t>0938-AU11</t>
  </si>
  <si>
    <t>Hospital Inpatient Prospective Payment Systems for Acute Care Hospitals; the Long-Term Care Hospital Prospective Payment System; and FY 2021 Rates (CMS-1735)</t>
  </si>
  <si>
    <t>0938-AT89</t>
  </si>
  <si>
    <t>Specialty Care Models To Improve Quality of Care And Reduce Expenditures (CMS-5527)</t>
  </si>
  <si>
    <t>0970-AC77</t>
  </si>
  <si>
    <t>Head Start Designation Renewal System</t>
  </si>
  <si>
    <t>0945-AA11</t>
  </si>
  <si>
    <t xml:space="preserve">Nondiscrimination in Health and Health Education Programs or Activities </t>
  </si>
  <si>
    <t>0955-AA01</t>
  </si>
  <si>
    <t>0955-ONC</t>
  </si>
  <si>
    <t>21st Century Cures Act: Interoperability, Information Blocking, and the ONC Health IT Certification Program</t>
  </si>
  <si>
    <t>0960-AH86</t>
  </si>
  <si>
    <t>0960-SSA</t>
  </si>
  <si>
    <t>Removing Inability to Communicate in English as an Education Category</t>
  </si>
  <si>
    <t>1018-BD89</t>
  </si>
  <si>
    <t>Migratory Bird Hunting; 2020-2021 Migratory Game Bird Hunting Regulations</t>
  </si>
  <si>
    <t>1117-AB51</t>
  </si>
  <si>
    <t>1117-DEA</t>
  </si>
  <si>
    <t>Registration and Reregistration Fees for Controlled Substance and List I Chemical Registrants</t>
  </si>
  <si>
    <t>1117-AB55</t>
  </si>
  <si>
    <t>Implementation of the SUPPORT Act: Dispensing and Administering Controlled Substances for Medicated-Assisted Treatment</t>
  </si>
  <si>
    <t>1205-AB85</t>
  </si>
  <si>
    <t>1205-ETA</t>
  </si>
  <si>
    <t>Apprenticeship Programs, Labor Standards for Registration, Amendment of Regulations</t>
  </si>
  <si>
    <t>1210-AB90</t>
  </si>
  <si>
    <t>Default Electronic Disclosures by Employee Pension Benefit Plans Under ERISA</t>
  </si>
  <si>
    <t>1210-AB20</t>
  </si>
  <si>
    <t>Pension Benefit Statements- -Disclosure Regarding Lifetime Income, SECURE Act</t>
  </si>
  <si>
    <t>1235-AA26</t>
  </si>
  <si>
    <t>Joint Employer Status Under the Fair Labor Standards Act</t>
  </si>
  <si>
    <t>1235-AA35</t>
  </si>
  <si>
    <t>Paid Leave Under the Families First Coronavirus Response Act</t>
  </si>
  <si>
    <t>1235-AA31</t>
  </si>
  <si>
    <t>Fluctuating Workweeks Under the Fair Labor Standards Act</t>
  </si>
  <si>
    <t>1235-AA36</t>
  </si>
  <si>
    <t>Certification of Labor Value Content Under the United States-Mexico-Canada Agreement Implementation Act</t>
  </si>
  <si>
    <t>1505-AC67</t>
  </si>
  <si>
    <t>1505-DO</t>
  </si>
  <si>
    <t>Small Business Administration Business Loan Program Temporary Changes; Paycheck Protection Program - Additional Criteria for Seasonal Employers</t>
  </si>
  <si>
    <t>1545-BP19</t>
  </si>
  <si>
    <t>Tax Cuts and Jobs Act (TCJA) Foreign Tax Credit Guidance</t>
  </si>
  <si>
    <t>1545-BO56</t>
  </si>
  <si>
    <t>Section 59A Proposed Regulations</t>
  </si>
  <si>
    <t>1545-BP04</t>
  </si>
  <si>
    <t>Qualified Opportunity Funds</t>
  </si>
  <si>
    <t>0625-AB16</t>
  </si>
  <si>
    <t>0600-DOC</t>
  </si>
  <si>
    <t>0625-ITA</t>
  </si>
  <si>
    <t xml:space="preserve">Modification of Regulations Regarding Benefit and Specificity in Countervailing Duty Proceedings </t>
  </si>
  <si>
    <t>0648-BB38</t>
  </si>
  <si>
    <t>0648-NOAA</t>
  </si>
  <si>
    <t>Taking and Importing Marine Mammals: Taking Marine Mammals Incidental to Geophysical Surveys Related to Oil and Gas Activities in the Gulf of Mexico</t>
  </si>
  <si>
    <t>0331-AA03</t>
  </si>
  <si>
    <t>0331-CEQ</t>
  </si>
  <si>
    <t>Update to the Regulations for Implementing the Procedural Provisions of the National Environmental Policy Act</t>
  </si>
  <si>
    <t>0578-AA67</t>
  </si>
  <si>
    <t>0578-NRCS</t>
  </si>
  <si>
    <t>Conservation Stewardship Program (CSP)</t>
  </si>
  <si>
    <t>0578-AA68</t>
  </si>
  <si>
    <t>Environmental Quality Incentives Program (EQIP) Changes</t>
  </si>
  <si>
    <t>0578-AA66</t>
  </si>
  <si>
    <t>Agricultural Conservation Easement Program (ACEP)</t>
  </si>
  <si>
    <t>0578-AA70</t>
  </si>
  <si>
    <t>Regional Conservation Partnership Program (RCPP)</t>
  </si>
  <si>
    <t>0581-AD82</t>
  </si>
  <si>
    <t>Establishment of a Domestic Hemp Production Program</t>
  </si>
  <si>
    <t>0584-AE57</t>
  </si>
  <si>
    <t>0584-FNS</t>
  </si>
  <si>
    <t xml:space="preserve">Supplemental Nutrition Assistance Program: Requirements for Able-Bodied Adults Without Dependents </t>
  </si>
  <si>
    <t>0503-AA65</t>
  </si>
  <si>
    <t>0503-AgSEC</t>
  </si>
  <si>
    <t>Coronavirus Food Assistance Program</t>
  </si>
  <si>
    <t>0560-AI41</t>
  </si>
  <si>
    <t>Conservation Reserve Program (CRP)</t>
  </si>
  <si>
    <t>0570-AB07</t>
  </si>
  <si>
    <t>0570-RBS</t>
  </si>
  <si>
    <t>B&amp;I CARES Act Guaranteed Loan Program</t>
  </si>
  <si>
    <t>0572-AC46</t>
  </si>
  <si>
    <t>0572-RUS</t>
  </si>
  <si>
    <t>Rural Broadband Grant, Loan, and Loan Guarantee Program</t>
  </si>
  <si>
    <t>1615-AC19</t>
  </si>
  <si>
    <t>Removal of 30-Day Processing Provision for Asylum Applicant-Related Form I-765 Employment Authorization Applications</t>
  </si>
  <si>
    <t>1615-AC27</t>
  </si>
  <si>
    <t>Asylum Application, Interview, and Employment Authorization for Applicants</t>
  </si>
  <si>
    <t>1615-AC18</t>
  </si>
  <si>
    <t>U.S. Citizenship and Immigration Services Fee Schedule and  Changes to Certain Other Immigration Benefit Request Requirements</t>
  </si>
  <si>
    <t>1660-AB04</t>
  </si>
  <si>
    <t>1660-FEMA</t>
  </si>
  <si>
    <t>Emergency Management Priorities and Allocations System (EMPAS)</t>
  </si>
  <si>
    <t>1660-AB01</t>
  </si>
  <si>
    <t>Prioritization and Allocation of Certain Scarce or Threatened Health and Medical Resources for Domestic Use</t>
  </si>
  <si>
    <t>2040-AF75</t>
  </si>
  <si>
    <t>Revised Definition of "Waters of the United States" (Step 2)</t>
  </si>
  <si>
    <t>2040-AF77</t>
  </si>
  <si>
    <t>Effluent Limitations Guidelines and Standards for the Steam Electric Power Generating Point Source Category--Reconsideration</t>
  </si>
  <si>
    <t>2060-AU09</t>
  </si>
  <si>
    <t>The Safer Affordable Fuel–Efficient (SAFE) Vehicles Rule for Model Years 2021-2026 Passenger Cars and Light Trucks</t>
  </si>
  <si>
    <t>2060-AU48</t>
  </si>
  <si>
    <t>NESHAP: Coal- and Oil-Fired Electric Utility Steam Generating Units--Review of Acid Gas Standards for Certain Existing Eastern Bituminous Coal Refuse-Fired Units</t>
  </si>
  <si>
    <t>2060-AT54</t>
  </si>
  <si>
    <t>Oil and Natural Gas Sector: Emission Standards for New, Reconstructed, and Modified Sources Reconsideration</t>
  </si>
  <si>
    <t>2060-AM75</t>
  </si>
  <si>
    <t>Reclassification of Major Sources as Area Sources Under Section 112 of the Clean Air Act</t>
  </si>
  <si>
    <t>2126-AC25</t>
  </si>
  <si>
    <t>2126-FMCSA</t>
  </si>
  <si>
    <t>Extension of Compliance Date for Entry Level Driver Training</t>
  </si>
  <si>
    <t>2126-AC19</t>
  </si>
  <si>
    <t>Hours of Service of Drivers</t>
  </si>
  <si>
    <t>2127-AL76</t>
  </si>
  <si>
    <t>The Safer Affordable Fuel–Efficient (Safe) Vehicles Rule for Model Years 2021-2026 Passenger Cars and Light Trucks</t>
  </si>
  <si>
    <t>2900-AQ48</t>
  </si>
  <si>
    <t>Program of Comprehensive Assistance for Family Caregivers Amendments Under the VA MISSION Act of 2018</t>
  </si>
  <si>
    <t>1810-AB59</t>
  </si>
  <si>
    <t>1810-OESE</t>
  </si>
  <si>
    <t>Equitable Services - CARES Program</t>
  </si>
  <si>
    <t>1840-ZA04</t>
  </si>
  <si>
    <t>Eligibility of Students at Institutions of Higher Education for Funds under the Coronavirus Aid, Relief, and Economic Security (CARES) Act</t>
  </si>
  <si>
    <t>1840-AD38</t>
  </si>
  <si>
    <t>Ensuring Student Access to High Quality and Innovative Postsecondary Educational Programs</t>
  </si>
  <si>
    <t>1545-BP12</t>
  </si>
  <si>
    <t>Guidance Under Section 199A (RIC-REIT)</t>
  </si>
  <si>
    <t>1545-BO55</t>
  </si>
  <si>
    <t>Section 250 Regulations</t>
  </si>
  <si>
    <t>1545-BP15</t>
  </si>
  <si>
    <t>Guidance Regarding the Global Intangible Low-Taxed Income High Tax Exclusion</t>
  </si>
  <si>
    <t>1545-BP36</t>
  </si>
  <si>
    <t>Base Erosion and Anti-Abuse Tax Proposed Regulations</t>
  </si>
  <si>
    <t>1545-BP32</t>
  </si>
  <si>
    <t>Revisions to the Section 168(k) Final Regulations</t>
  </si>
  <si>
    <t>1545-BP21</t>
  </si>
  <si>
    <t>Allocation &amp; Apportionment of Deductions &amp; Foreign Taxes, Foreign Tax Redeterminations, FTC Disallowance Under 965(g), Consolidated Groups, Hybrid Arrangements &amp; Certain Payments under 951A</t>
  </si>
  <si>
    <t>0651-AD31</t>
  </si>
  <si>
    <t>0651-PTO</t>
  </si>
  <si>
    <t>Setting and Adjusting Patent Fees During Fiscal Year 2020</t>
  </si>
  <si>
    <t>0750-AJ81</t>
  </si>
  <si>
    <t>0700-DOD</t>
  </si>
  <si>
    <t>0750-DARC</t>
  </si>
  <si>
    <t xml:space="preserve">Defense Federal Acquisition Regulation Supplement: Assessing Contractor Implementation of Cybersecurity Requirements (DFARS Case 2019-D041)
</t>
  </si>
  <si>
    <t>3245-AH34</t>
  </si>
  <si>
    <t>3245-SBA</t>
  </si>
  <si>
    <t>Business Loan Program Temporary Changes; Paycheck Protection Program</t>
  </si>
  <si>
    <t>3245-AH35</t>
  </si>
  <si>
    <t xml:space="preserve">Business Loan Program Temporary Changes; Paycheck Protection Program </t>
  </si>
  <si>
    <t>3245-AH36</t>
  </si>
  <si>
    <t>Business Loan Program Temporary Changes; Paycheck Protection Program – Additional Eligibility Criteria and Requirements for Certain Pledges of Loans</t>
  </si>
  <si>
    <t>3245-AH37</t>
  </si>
  <si>
    <t>Business Loan Program Temporary Changes; Paycheck Protection Program –Requirements – Promissory Notes, Authorizations, Affiliation, and Eligibility</t>
  </si>
  <si>
    <t>3245-AH38</t>
  </si>
  <si>
    <t>Business Loan Program Temporary Changes; Paycheck Protection Program –Requirements – Disbursements</t>
  </si>
  <si>
    <t>3245-AH39</t>
  </si>
  <si>
    <t>Business Loan Program Temporary Changes; Paycheck Protection Program –Requirements – Corporate Groups and Non-Bank and Non-Insured Depository Institution Lenders</t>
  </si>
  <si>
    <t>3245-AH40</t>
  </si>
  <si>
    <t>Business Loan Program Temporary Changes; Paycheck Protection Program – Nondiscrimination and Additional Eligibility Criteria</t>
  </si>
  <si>
    <t>3245-AH41</t>
  </si>
  <si>
    <t>Business Loan Program Temporary Changes; Paycheck Protection Program –Requirements – Extension of Limited Safe Harbor with Respect to Certification Concerning Need for PPP Loan Request</t>
  </si>
  <si>
    <t>3245-AH42</t>
  </si>
  <si>
    <t>Business Loan Program Temporary Changes; Paycheck Protection Program – Loan Increases</t>
  </si>
  <si>
    <t>3245-AH43</t>
  </si>
  <si>
    <t>Business Loan Program Temporary Changes; Paycheck Protection Program – Eligibility of Certain Electric Cooperatives</t>
  </si>
  <si>
    <t>3245-AH44</t>
  </si>
  <si>
    <t>Business Loan Program Temporary Changes; Paycheck Protection Program – Treatment of Entities with Foreign Affiliates</t>
  </si>
  <si>
    <t>3245-AH45</t>
  </si>
  <si>
    <t>Business Loan Program Temporary Changes; Paycheck Protection Program – Second Extension of Limited Safe Harbor with Respect to Certification Concerning Need for PPP Loan and Lender Reporting</t>
  </si>
  <si>
    <t>3245-AH47</t>
  </si>
  <si>
    <t>Business Loan Program Temporary Changes; Paycheck Protection Program – SBA Loan Review Procedures and Related Borrower and Lender Responsibilities</t>
  </si>
  <si>
    <t>3245-AH46</t>
  </si>
  <si>
    <t>Business Loan Program Temporary Changes; Paycheck Protection Program –Requirements – Loan Forgiveness</t>
  </si>
  <si>
    <t>3245-AH48</t>
  </si>
  <si>
    <t>Business Loan Program Temporary Changes; Paycheck Protection Program – Eligibility of Certain Telephone Cooperatives</t>
  </si>
  <si>
    <t>3245-AH49</t>
  </si>
  <si>
    <t>Business Loan Program Temporary Changes; Paycheck Protection Program – Revisions to First Interim Final Rule</t>
  </si>
  <si>
    <t>3245-AH50</t>
  </si>
  <si>
    <t>Business Loan Program Temporary Changes; Paycheck Protection Program – Additional Revisions to First Interim Final Rule</t>
  </si>
  <si>
    <t>3245-AH51</t>
  </si>
  <si>
    <t>Business Loan Program Temporary Changes; Paycheck Protection Program – Revisions to the Third and Sixth Interim Final Rules</t>
  </si>
  <si>
    <t>3245-AH52</t>
  </si>
  <si>
    <t>Business Loan Program Temporary Changes; Paycheck Protection Program – Revisions to Loan Forgiveness Interim Final Rule and SBA Loan Review Procedures Interim Final Rule</t>
  </si>
  <si>
    <t>3245-AH53</t>
  </si>
  <si>
    <t>Business Loan Program Temporary Changes; Paycheck Protection Program – Additional Eligibility Revisions to First Interim Final Rule</t>
  </si>
  <si>
    <t>3245-AH54</t>
  </si>
  <si>
    <t>Business Loan Program Temporary Changes; Paycheck Protection Program – Certain Eligible Payroll Costs</t>
  </si>
  <si>
    <t>3245-AH55</t>
  </si>
  <si>
    <t>Appeals of SBA Loan Review Decisions Under the Paycheck Protection Program</t>
  </si>
  <si>
    <t>3245-AH56</t>
  </si>
  <si>
    <t>Business Loan Program Temporary Changes; Paycheck Protection Program – Treatment of Owners and Forgiveness of Certain Nonpayroll Costs</t>
  </si>
  <si>
    <t>9000-AN65</t>
  </si>
  <si>
    <t>9000-FAR</t>
  </si>
  <si>
    <t>Federal Acquisition Regulation (FAR); FAR Case 2018-004; Increased Micro-Purchase and Simplified Acquisition Thresholds</t>
  </si>
  <si>
    <t>9000-AN92</t>
  </si>
  <si>
    <t>Federal Acquisition Regulation (FAR); FAR Case 2019-009, Prohibition on Contracting With Entities Using Certain Telecommunications and Video Surveillance Services or Equipment</t>
  </si>
  <si>
    <t>Transfers are from the federal government to students.</t>
  </si>
  <si>
    <t>Transfers are from the federal government to veterans.</t>
  </si>
  <si>
    <t>Transfers are from the federal government to health care providers.</t>
  </si>
  <si>
    <t>Transfers are from states operating BHPs to the federal government.</t>
  </si>
  <si>
    <t>Transfers are from the federal government to consumers.</t>
  </si>
  <si>
    <t>There are not necessarily additional benefits relative to those assessed in the RIA for the accompanying ONC 21st Century Cures Act final rule (0955-AA01).</t>
  </si>
  <si>
    <t>Transfers are from health care providers to the federal government.</t>
  </si>
  <si>
    <t>Transfers are from health care plans and sponsors to the federal government.</t>
  </si>
  <si>
    <t>Transfers are from the federal government to health care providers.  There is ambiguity as to whether $176.8 million in societal cost savings (range: $132.6 million to $221 million) are attributable to this rule or others.</t>
  </si>
  <si>
    <t>Transfers are from potential new Head Start grantees to existing Head Start grantees</t>
  </si>
  <si>
    <t>Rule issued in coordination with 0938-AT79.</t>
  </si>
  <si>
    <t>Transfers are from recipients of Federal Old Age, Survivors, and Disability Insurance (OASDI) benefit payments and recipients of Federal SSI payments to the federal government</t>
  </si>
  <si>
    <t>Transfers are from DEA registrants, including manufacturers, distributors and dispensers of controlled substances and List I chemicals, to the federal government</t>
  </si>
  <si>
    <t>DOL estimates substantial upfront regulatory familiarization costs, but other impacts have not been quantified.</t>
  </si>
  <si>
    <t>Transfers are from SNAP participants to the federal government.</t>
  </si>
  <si>
    <t>Transfers are from the Federal government to employers and workers in the form of reduced taxes and from asylum workers to other workers in the U.S. labor force.</t>
  </si>
  <si>
    <t>Transfers are from fee-paying applicants to the Federal government and between groups of applicants</t>
  </si>
  <si>
    <t xml:space="preserve">Joint rule with DOT (2127-AL76). Transfers reflect changes in fuel taxes assuming 55% to states and 45% to Federal government. Non-quantified transfers include civil penalties and changes in sales taxes and registration fees. </t>
  </si>
  <si>
    <t xml:space="preserve">Joint rule with EPA (2060-AU09). Transfers reflect changes in fuel taxes assuming 55% to states and 45% to Federal government. Non-quantified transfers include civil penalties and changes in sales taxes and registration fees. </t>
  </si>
  <si>
    <t>Transfers are from the federal government to local education entities</t>
  </si>
  <si>
    <t>Transfers are from the federal government to students/schools.</t>
  </si>
  <si>
    <t>transfers go TO the government from patent holders</t>
  </si>
  <si>
    <t>84 FR 58834</t>
  </si>
  <si>
    <t>https://www.federalregister.gov/documents/2019/11/01/2019-23129/student-assistance-general-provisions-the-secretarys-recognition-of-accrediting-agencies-the</t>
  </si>
  <si>
    <t>84 FR 65000</t>
  </si>
  <si>
    <t>https://www.federalregister.gov/documents/2019/11/26/2019-25813/total-and-permanent-disability-discharge-of-loans-under-title-iv-of-the-higher-education-act</t>
  </si>
  <si>
    <t>85 FR 30026</t>
  </si>
  <si>
    <t>https://www.federalregister.gov/documents/2020/05/19/2020-10512/nondiscrimination-on-the-basis-of-sex-in-education-programs-or-activities-receiving-federal</t>
  </si>
  <si>
    <t>85 FR 15638</t>
  </si>
  <si>
    <t>https://www.fda.gov/about-fda/economic-impact-analyses-fda-regulations/tobacco-products-required-warnings-cigarette-packages-and-advertisements-final-rule-regulatory</t>
  </si>
  <si>
    <t>85 FR 16559; 85 FR 56424</t>
  </si>
  <si>
    <t>84 FR 60478</t>
  </si>
  <si>
    <t>https://www.federalregister.gov/documents/2019/11/08/2019-24026/medicare-and-medicaid-programs-cy-2020-home-health-prospective-payment-system-rate-update-home</t>
  </si>
  <si>
    <t>84 FR 60648</t>
  </si>
  <si>
    <t>https://www.federalregister.gov/documents/2019/11/08/2019-24063/medicare-program-end-stage-renal-disease-prospective-payment-system-payment-for-renal-dialysis</t>
  </si>
  <si>
    <t>84 FR 59529</t>
  </si>
  <si>
    <t>https://www.federalregister.gov/documents/2019/11/05/2019-24064/basic-health-program-federal-funding-methodology-for-program-years-2019-and-2020</t>
  </si>
  <si>
    <t>84 FR 62568</t>
  </si>
  <si>
    <t>https://www.federalregister.gov/documents/2019/11/15/2019-24086/medicare-program-cy-2020-revisions-to-payment-policies-under-the-physician-fee-schedule-and-other</t>
  </si>
  <si>
    <t>84 FR 61142</t>
  </si>
  <si>
    <t>https://www.federalregister.gov/documents/2019/11/12/2019-24138/medicare-program-changes-to-hospital-outpatient-prospective-payment-and-ambulatory-surgical-center</t>
  </si>
  <si>
    <t>84 FR 65524</t>
  </si>
  <si>
    <t>https://www.federalregister.gov/documents/2019/11/27/2019-24931/medicare-and-medicaid-programs-cy-2020-hospital-outpatient-pps-policy-changes-and-payment-rates-and</t>
  </si>
  <si>
    <t>84 FR 71674</t>
  </si>
  <si>
    <t>https://www.federalregister.gov/documents/2019/12/27/2019-27713/patient-protection-and-affordable-care-act-exchange-program-integrity</t>
  </si>
  <si>
    <t>85 FR 25510</t>
  </si>
  <si>
    <t>https://www.federalregister.gov/documents/2020/05/01/2020-05050/medicare-and-medicaid-programs-patient-protection-and-affordable-care-act-interoperability-and</t>
  </si>
  <si>
    <t>85 FR 19230; 85 FR 47042</t>
  </si>
  <si>
    <t>https://www.federalregister.gov/documents/2020/04/06/2020-06990/medicare-and-medicaid-programs-policy-and-regulatory-revisions-in-response-to-the-covid-19-public ; https://www.federalregister.gov/documents/2020/08/04/2020-16990/medicare-program-fy-2021-inpatient-psychiatric-facilities-prospective-payment-system-ipf-pps-and</t>
  </si>
  <si>
    <t>85 FR 27550</t>
  </si>
  <si>
    <t>https://www.federalregister.gov/documents/2020/05/08/2020-09608/medicare-and-medicaid-programs-basic-health-program-and-exchanges-additional-policy-and-regulatory</t>
  </si>
  <si>
    <t>85 FR 29164</t>
  </si>
  <si>
    <t>https://www.federalregister.gov/documents/2020/05/14/2020-10045/patient-protection-and-affordable-care-act-hhs-notice-of-benefit-and-payment-parameters-for-2021</t>
  </si>
  <si>
    <t>85 FR 33796</t>
  </si>
  <si>
    <t>https://www.federalregister.gov/documents/2020/06/02/2020-11342/medicare-program-contract-year-2021-policy-and-technical-changes-to-the-medicare-advantage-program</t>
  </si>
  <si>
    <t>85 FR 47594</t>
  </si>
  <si>
    <t>https://www.federalregister.gov/documents/2020/08/05/2020-16900/medicare-program-prospective-payment-system-and-consolidated-billing-for-skilled-nursing-facilities</t>
  </si>
  <si>
    <t>85 FR 47070</t>
  </si>
  <si>
    <t>https://www.federalregister.gov/documents/2020/08/04/2020-16991/medicare-program-fy-2021-hospice-wage-index-and-payment-rate-update</t>
  </si>
  <si>
    <t>85 FR 47042</t>
  </si>
  <si>
    <t>https://www.federalregister.gov/documents/2020/08/04/2020-16990/medicare-program-fy-2021-inpatient-psychiatric-facilities-prospective-payment-system-ipf-pps-and</t>
  </si>
  <si>
    <t>85 FR 48424</t>
  </si>
  <si>
    <t>https://www.federalregister.gov/documents/2020/08/10/2020-17209/medicare-program-inpatient-rehabilitation-facility-prospective-payment-system-for-federal-fiscal</t>
  </si>
  <si>
    <t>85 FR 54820</t>
  </si>
  <si>
    <t>https://www.federalregister.gov/documents/2020/09/02/2020-19150/medicare-and-medicaid-programs-clinical-laboratory-improvement-amendments-clia-and-patient</t>
  </si>
  <si>
    <t>85 FR 58432</t>
  </si>
  <si>
    <t>https://www.federalregister.gov/documents/2020/09/18/2020-19637/medicare-program-hospital-inpatient-prospective-payment-systems-for-acute-care-hospitals-and-the</t>
  </si>
  <si>
    <t>85 FR 61114</t>
  </si>
  <si>
    <t>https://www.federalregister.gov/documents/2020/09/29/2020-20907/medicare-program-specialty-care-models-to-improve-quality-of-care-and-reduce-expenditures</t>
  </si>
  <si>
    <t>85 FR 53189</t>
  </si>
  <si>
    <t>https://www.federalregister.gov/documents/2020/08/28/2020-17746/head-start-designation-renewal-system</t>
  </si>
  <si>
    <t>85 FR 37160</t>
  </si>
  <si>
    <t>https://www.federalregister.gov/documents/2020/06/19/2020-11758/nondiscrimination-in-health-and-health-education-programs-or-activities-delegation-of-authority</t>
  </si>
  <si>
    <t>85 FR 25642</t>
  </si>
  <si>
    <t>https://www.federalregister.gov/documents/2020/05/01/2020-07419/21st-century-cures-act-interoperability-information-blocking-and-the-onc-health-it-certification</t>
  </si>
  <si>
    <t>85 FR 10586</t>
  </si>
  <si>
    <t>85 FR 51854; 85 FR 53247; 85 FR 53260</t>
  </si>
  <si>
    <t>https://www.regulations.gov/document/FWS-HQ-MB-2020-0032-0003</t>
  </si>
  <si>
    <t>85 FR 44710</t>
  </si>
  <si>
    <t>https://www.federalregister.gov/documents/2020/07/24/2020-16169/registration-and-reregistration-fees-for-controlled-substance-and-list-i-chemical-registrants</t>
  </si>
  <si>
    <t>85 FR 69153</t>
  </si>
  <si>
    <t>https://www.federalregister.gov/documents/2020/11/02/2020-23813/implementation-of-the-substance-use-disorder-prevention-that-promotes-opioid-recovery-and-treatment</t>
  </si>
  <si>
    <t>85 FR 14294</t>
  </si>
  <si>
    <t>https://www.federalregister.gov/documents/2020/03/11/2020-03605/apprenticeship-programs-labor-standards-for-registration-amendment-of-regulations</t>
  </si>
  <si>
    <t>85 FR 31884</t>
  </si>
  <si>
    <t>https://www.federalregister.gov/documents/2020/05/27/2020-10951/default-electronic-disclosure-by-employee-pension-benefit-plans-under-erisa</t>
  </si>
  <si>
    <t>85 FR 59132</t>
  </si>
  <si>
    <t>https://www.federalregister.gov/documents/2020/09/18/2020-17476/pension-benefit-statements-lifetime-income-illustrations</t>
  </si>
  <si>
    <t>85 FR 2820</t>
  </si>
  <si>
    <t>https://www.federalregister.gov/documents/2020/01/16/2019-28343/joint-employer-status-under-the-fair-labor-standards-act</t>
  </si>
  <si>
    <t>85 FR 19326; 85 FR 57677</t>
  </si>
  <si>
    <t>https://www.federalregister.gov/documents/2020/04/06/2020-07237/paid-leave-under-the-families-first-coronavirus-response-act ; https://www.federalregister.gov/documents/2020/09/16/2020-20351/paid-leave-under-the-families-first-coronavirus-response-act</t>
  </si>
  <si>
    <t>85 FR 34970</t>
  </si>
  <si>
    <t>https://www.federalregister.gov/documents/2020/06/08/2020-10872/fluctuating-workweek-method-of-computing-overtime</t>
  </si>
  <si>
    <t>85 FR 39782</t>
  </si>
  <si>
    <t>https://www.federalregister.gov/documents/2020/07/01/2020-14014/high-wage-components-of-the-labor-value-content-requirements-under-the-united-states-mexico-canada</t>
  </si>
  <si>
    <t>84 FR 69022</t>
  </si>
  <si>
    <t>https://www.federalregister.gov/documents/2019/12/17/2019-24848/foreign-tax-credit-guidance-related-to-the-tax-cuts-and-jobs-act-overall-foreign-loss-recapture-and</t>
  </si>
  <si>
    <t>84 FR 66968</t>
  </si>
  <si>
    <t>https://www.federalregister.gov/documents/2019/12/06/2019-25744/base-erosion-and-anti-abuse-tax</t>
  </si>
  <si>
    <t>85 FR 1866</t>
  </si>
  <si>
    <t>https://www.federalregister.gov/documents/2020/01/13/2019-27846/investing-in-qualified-opportunity-funds</t>
  </si>
  <si>
    <t>85 FR 6031</t>
  </si>
  <si>
    <t>https://www.federalregister.gov/documents/2019/05/28/2019-11197/modification-of-regulations-regarding-benefit-and-specificity-in-countervailing-duty-proceedings</t>
  </si>
  <si>
    <t>86 FR 5322</t>
  </si>
  <si>
    <t>85 FR 43304</t>
  </si>
  <si>
    <t>84 FR 60883</t>
  </si>
  <si>
    <t>https://www.regulations.gov/document/NRCS-2019-0020-0001</t>
  </si>
  <si>
    <t>84 FR 69272</t>
  </si>
  <si>
    <t>85 FR 558</t>
  </si>
  <si>
    <t>https://www.regulations.gov/document/NRCS-2019-0006-0002</t>
  </si>
  <si>
    <t>85 FR 8131</t>
  </si>
  <si>
    <t>https://www.regulations.gov/document/NRCS-2019-0012-0002</t>
  </si>
  <si>
    <t>84 FR 58522</t>
  </si>
  <si>
    <t>https://www.federalregister.gov/documents/2019/10/31/2019-23749/establishment-of-a-domestic-hemp-production-program</t>
  </si>
  <si>
    <t>84 FR 66782</t>
  </si>
  <si>
    <t>85 FR 30825</t>
  </si>
  <si>
    <t>85 FR 59380</t>
  </si>
  <si>
    <t>84 FR 66813</t>
  </si>
  <si>
    <t>https://www.regulations.gov/document/CCC-2019-0006-0002</t>
  </si>
  <si>
    <t>85 FR 31035</t>
  </si>
  <si>
    <t>85 FR 14393</t>
  </si>
  <si>
    <t>https://www.regulations.gov/document/RUS-20-TELECOM-0003-0003</t>
  </si>
  <si>
    <t>85 FR 37502</t>
  </si>
  <si>
    <t>https://www.federalregister.gov/documents/2020/06/22/2020-13391/removal-of-30-day-processing-provision-for-asylum-applicant-related-form-i-765-employment</t>
  </si>
  <si>
    <t>85 FR 38532</t>
  </si>
  <si>
    <t>https://www.federalregister.gov/documents/2020/06/26/2020-13544/asylum-application-interview-and-employment-authorization-for-applicants</t>
  </si>
  <si>
    <t>85 FR 46788</t>
  </si>
  <si>
    <t>85 FR 28500</t>
  </si>
  <si>
    <t>85 FR 20195; 85 FR 48113</t>
  </si>
  <si>
    <t>85 FR 22250</t>
  </si>
  <si>
    <t>85 FR 64650</t>
  </si>
  <si>
    <t>85 FR 24174</t>
  </si>
  <si>
    <t>85 FR 20838</t>
  </si>
  <si>
    <t>85 FR 57398</t>
  </si>
  <si>
    <t>85 FR 73854</t>
  </si>
  <si>
    <t>85 FR 6088</t>
  </si>
  <si>
    <t>https://www.federalregister.gov/documents/2020/02/04/2020-01548/extension-of-compliance-date-for-entry-level-driver-training</t>
  </si>
  <si>
    <t>85 FR 33396</t>
  </si>
  <si>
    <t>85 FR 46226</t>
  </si>
  <si>
    <t>85 FR 39479</t>
  </si>
  <si>
    <t>https://www.federalregister.gov/documents/2020/07/01/2020-14224/cares-act-programs-equitable-services-to-students-and-teachers-in-non-public-schools</t>
  </si>
  <si>
    <t>85 FR 36494</t>
  </si>
  <si>
    <t>https://www.federalregister.gov/documents/2020/06/17/2020-12965/eligibility-of-students-at-institutions-of-higher-education-for-funds-under-the-coronavirus-aid</t>
  </si>
  <si>
    <t>85 FR 54742</t>
  </si>
  <si>
    <t>https://www.federalregister.gov/documents/2020/09/02/2020-18636/distance-education-and-innovation</t>
  </si>
  <si>
    <t>85 FR 23917</t>
  </si>
  <si>
    <t>https://www.federalregister.gov/documents/2020/04/30/2020-09239/small-business-administration-business-loan-program-temporary-changes-paycheck-protection</t>
  </si>
  <si>
    <t>85 FR 38060</t>
  </si>
  <si>
    <t>https://www.federalregister.gov/documents/2020/06/25/2020-11832/qualified-business-income-deduction</t>
  </si>
  <si>
    <t>85 FR 43042</t>
  </si>
  <si>
    <t>https://www.federalregister.gov/documents/2020/07/15/2020-14649/deduction-for-foreign-derived-intangible-income-and-global-intangible-low-taxed-income</t>
  </si>
  <si>
    <t>85 FR 44620</t>
  </si>
  <si>
    <t>https://www.federalregister.gov/documents/2020/07/23/2020-15351/guidance-under-sections-951a-and-954-regarding-income-subject-to-a-high-rate-of-foreign-tax</t>
  </si>
  <si>
    <t>85 FR 64346</t>
  </si>
  <si>
    <t>https://www.federalregister.gov/documents/2020/10/09/2020-19959/base-erosion-and-anti-abuse-tax</t>
  </si>
  <si>
    <t>85 FR 71734</t>
  </si>
  <si>
    <t>https://www.federalregister.gov/documents/2020/11/10/2020-21112/additional-first-year-depreciation-deduction</t>
  </si>
  <si>
    <t>85 FR 71998</t>
  </si>
  <si>
    <t>https://www.federalregister.gov/documents/2020/11/12/2020-21819/guidance-related-to-the-allocation-and-apportionment-of-deductions-and-foreign-taxes-foreign-tax</t>
  </si>
  <si>
    <t>85 FR 46932</t>
  </si>
  <si>
    <t>https://www.uspto.gov/about-us/performance-and-planning/fee-setting-and-adjusting?MURL=FeeSettingAndAdjusting</t>
  </si>
  <si>
    <t>85 FR 61505</t>
  </si>
  <si>
    <t>85 FR 20811</t>
  </si>
  <si>
    <t>https://www.federalregister.gov/documents/2020/04/15/2020-07672/business-loan-program-temporary-changes-paycheck-protection-program</t>
  </si>
  <si>
    <t>85 FR 20817</t>
  </si>
  <si>
    <t>https://www.federalregister.gov/documents/2020/04/15/2020-07673/business-loan-program-temporary-changes-paycheck-protection-program</t>
  </si>
  <si>
    <t>85 FR 21747</t>
  </si>
  <si>
    <t>https://www.federalregister.gov/documents/2020/04/20/2020-08257/business-loan-program-temporary-changes-paycheck-protection-program-additional-eligibility-criteria</t>
  </si>
  <si>
    <t>85 FR 23450</t>
  </si>
  <si>
    <t>https://www.federalregister.gov/documents/2020/04/28/2020-09098/business-loan-program-temporary-changes-paycheck-protection-program-requirements-promissory-notes</t>
  </si>
  <si>
    <t>85 FR 26321</t>
  </si>
  <si>
    <t>https://www.federalregister.gov/documents/2020/05/04/2020-09398/business-loan-program-temporary-changes-paycheck-protection-program-requirements-disbursements</t>
  </si>
  <si>
    <t>85 FR 26324</t>
  </si>
  <si>
    <t>https://www.federalregister.gov/documents/2020/05/04/2020-09576/business-loan-program-temporary-changes-paycheck-protection-program-requirements-corporate-groups</t>
  </si>
  <si>
    <t>85 FR 27287</t>
  </si>
  <si>
    <t>https://www.federalregister.gov/documents/2020/05/08/2020-09963/business-loan-program-temporary-changes-paycheck-protection-program-nondiscrimination-and-additional</t>
  </si>
  <si>
    <t>85 FR 29845</t>
  </si>
  <si>
    <t>https://www.federalregister.gov/documents/2020/05/19/2020-10649/business-loan-program-temporary-changes-paycheck-protection-program-requirements-extension-of</t>
  </si>
  <si>
    <t>85 FR 29842</t>
  </si>
  <si>
    <t>https://www.federalregister.gov/documents/2020/05/19/2020-10658/business-loan-program-temporary-changes-paycheck-protection-program-loan-increases</t>
  </si>
  <si>
    <t>85 FR 29847</t>
  </si>
  <si>
    <t>https://www.federalregister.gov/documents/2020/05/19/2020-10674/business-loan-program-temporary-changes-paycheck-protection-program-eligibility-of-certain-electric</t>
  </si>
  <si>
    <t>85 FR 30835</t>
  </si>
  <si>
    <t>https://www.federalregister.gov/documents/2020/05/21/2020-10967/business-loan-program-temporary-changes-paycheck-protection-program-treatment-of-entities-with</t>
  </si>
  <si>
    <t>85 FR 31357</t>
  </si>
  <si>
    <t>https://www.federalregister.gov/documents/2020/05/26/2020-11292/business-loan-program-temporary-changes-paycheck-protection-program-second-extension-of-limited-safe</t>
  </si>
  <si>
    <t>85 FR 33010</t>
  </si>
  <si>
    <t>https://www.federalregister.gov/documents/2020/06/01/2020-11533/business-loan-program-temporary-changes-paycheck-protection-program-sba-loan-review-procedures-and</t>
  </si>
  <si>
    <t>85 FR 33004</t>
  </si>
  <si>
    <t>https://www.federalregister.gov/documents/2020/06/01/2020-11536/business-loan-program-temporary-changes-paycheck-protection-program-requirements-loan-forgiveness</t>
  </si>
  <si>
    <t>85 FR 35550</t>
  </si>
  <si>
    <t>https://www.federalregister.gov/documents/2020/06/11/2020-12623/business-loan-program-temporary-changes-paycheck-protection-program-eligibility-of-certain-telephone</t>
  </si>
  <si>
    <t>85 FR 36308</t>
  </si>
  <si>
    <t>https://www.federalregister.gov/documents/2020/06/16/2020-12909/business-loan-program-temporary-changes-paycheck-protection-program-revisions-to-first-interim-final</t>
  </si>
  <si>
    <t>85 FR 36717</t>
  </si>
  <si>
    <t>https://www.federalregister.gov/documents/2020/06/18/2020-13130/business-loan-program-temporary-changes-paycheck-protection-program-additional-revisions-to-first</t>
  </si>
  <si>
    <t>85 FR 36997</t>
  </si>
  <si>
    <t>https://www.federalregister.gov/documents/2020/06/19/2020-13293/business-loan-program-temporary-changes-paycheck-protection-program-revisions-to-the-third-and-sixth</t>
  </si>
  <si>
    <t>85 FR 38304</t>
  </si>
  <si>
    <t>https://www.federalregister.gov/documents/2020/06/26/2020-13782/business-loan-program-temporary-changes-paycheck-protection-program-revisions-to-loan-forgiveness</t>
  </si>
  <si>
    <t>85 FR 38301</t>
  </si>
  <si>
    <t>https://www.federalregister.gov/documents/2020/06/26/2020-13942/business-loan-program-temporary-changes-paycheck-protection-program-additional-eligibility-revisions</t>
  </si>
  <si>
    <t>85 FR 39066</t>
  </si>
  <si>
    <t>https://www.federalregister.gov/documents/2020/06/30/2020-14128/business-loan-program-temporary-changes-paycheck-protection-program-certain-eligible-payroll-costs</t>
  </si>
  <si>
    <t>85 FR 52883</t>
  </si>
  <si>
    <t>https://www.federalregister.gov/documents/2020/08/27/2020-17895/appeals-of-sba-loan-review-decisions-under-the-paycheck-protection-program</t>
  </si>
  <si>
    <t>85 FR 52881</t>
  </si>
  <si>
    <t>https://www.federalregister.gov/documents/2020/08/27/2020-18940/business-loan-program-temporary-changes-paycheck-protection-program-treatment-of-owners-and</t>
  </si>
  <si>
    <t>85 FR 40064</t>
  </si>
  <si>
    <t>85 FR 42665</t>
  </si>
  <si>
    <t>85 FR 53126</t>
  </si>
  <si>
    <t>DEA</t>
  </si>
  <si>
    <t>SBA</t>
  </si>
  <si>
    <t>CDC</t>
  </si>
  <si>
    <t>FEMA</t>
  </si>
  <si>
    <t>DO</t>
  </si>
  <si>
    <t>SSA</t>
  </si>
  <si>
    <t>DOC</t>
  </si>
  <si>
    <t>ITA</t>
  </si>
  <si>
    <t>NRCS</t>
  </si>
  <si>
    <t>FNS</t>
  </si>
  <si>
    <t>AgSEC</t>
  </si>
  <si>
    <t>RBS</t>
  </si>
  <si>
    <t>RUS</t>
  </si>
  <si>
    <t>OESE</t>
  </si>
  <si>
    <t>PTO</t>
  </si>
  <si>
    <t>ETA</t>
  </si>
  <si>
    <t>NOAA</t>
  </si>
  <si>
    <t>FMCSA</t>
  </si>
  <si>
    <t>DoD</t>
  </si>
  <si>
    <t>DARC</t>
  </si>
  <si>
    <t>FAR</t>
  </si>
  <si>
    <t>ONC &amp; CMS</t>
  </si>
  <si>
    <t>0955-AA01; 0938-AT79</t>
  </si>
  <si>
    <t>Source: Bureau of Economic Analysis Table 1.1.9. Implicit Price Deflators for Gross Domestic Product (Accessed: 1/27/2023)</t>
  </si>
  <si>
    <t>2022$</t>
  </si>
  <si>
    <t>Benefits (millions, 2022$)</t>
  </si>
  <si>
    <t>Costs (millions, 2022$)</t>
  </si>
  <si>
    <r>
      <t xml:space="preserve">This workbook is a component of the </t>
    </r>
    <r>
      <rPr>
        <b/>
        <sz val="11"/>
        <color indexed="8"/>
        <rFont val="Calibri"/>
        <family val="2"/>
        <scheme val="minor"/>
      </rPr>
      <t>Report to Congress on the Benefits and Costs of Federal Regulations and Agency Compliance with the Unfunded Mandates Reform Act</t>
    </r>
    <r>
      <rPr>
        <sz val="11"/>
        <color indexed="8"/>
        <rFont val="Calibri"/>
        <family val="2"/>
        <scheme val="minor"/>
      </rPr>
      <t xml:space="preserve">, available at </t>
    </r>
    <r>
      <rPr>
        <u/>
        <sz val="11"/>
        <color indexed="8"/>
        <rFont val="Calibri"/>
        <family val="2"/>
        <scheme val="minor"/>
      </rPr>
      <t>www.whitehouse.gov/omb/information-regulatory-affairs/reports/</t>
    </r>
    <r>
      <rPr>
        <sz val="11"/>
        <color indexed="8"/>
        <rFont val="Calibri"/>
        <family val="2"/>
        <scheme val="minor"/>
      </rPr>
      <t>.</t>
    </r>
  </si>
  <si>
    <t>Department of Transportation</t>
  </si>
  <si>
    <t>https://www.regulations.gov/document/CEQ-2019-0003-720628</t>
  </si>
  <si>
    <t>https://www.regulations.gov/document/FSA-2020-0004-0787</t>
  </si>
  <si>
    <t>https://www.regulations.gov/document/FSA-2020-0006-0002</t>
  </si>
  <si>
    <t>https://www.regulations.gov/document/EPA-HQ-OW-2018-0149-11572</t>
  </si>
  <si>
    <t>https://www.regulations.gov/document/NHTSA-2018-0067-12636</t>
  </si>
  <si>
    <t>https://www.regulations.gov/document/EPA-HQ-OAR-2018-0794-4491</t>
  </si>
  <si>
    <t>https://www.regulations.gov/document/EPA-HQ-OAR-2019-0282-0608</t>
  </si>
  <si>
    <t>https://www.regulations.gov/document/FMCSA-2018-0248-8250</t>
  </si>
  <si>
    <t>https://www.regulations.gov/document/VA-2020-VHA-0010-0282</t>
  </si>
  <si>
    <t>https://www.regulations.gov/document/DARS-2020-0034-0002</t>
  </si>
  <si>
    <t>https://www.regulations.gov/document/EPA-HQ-OW-2009-0819-8908</t>
  </si>
  <si>
    <t>https://www.regulations.gov/document/NOAA-NMFS-2018-0043-0031</t>
  </si>
  <si>
    <t>https://www.regulations.gov/document/NRCS-2019-0009-0002</t>
  </si>
  <si>
    <t>https://www.regulations.gov/document/FNS-2018-0004-19016</t>
  </si>
  <si>
    <t>https://www.regulations.gov/document/USCIS-2019-0010-12272</t>
  </si>
  <si>
    <t>https://www.regulations.gov/document/EPA-HQ-OAR-2017-0483-2295</t>
  </si>
  <si>
    <t>A one-year snapshot is presented here in this draft, but estimates over a longer time horizon may be reported in the final version.</t>
  </si>
  <si>
    <t>RIA link</t>
  </si>
  <si>
    <t>https://www.regulations.gov/document/FAR-2018-0011-0002</t>
  </si>
  <si>
    <t>https://www.federalregister.gov/documents/2020/07/14/2020-15293/federal-acquisition-regulation-prohibition-on-contracting-with-entities-using-certain</t>
  </si>
  <si>
    <t>https://www.federalregister.gov/documents/2020/08/27/2020-18772/federal-acquisition-regulation-prohibition-on-contracting-with-entities-using-certain</t>
  </si>
  <si>
    <t>https://www.federalregister.gov/documents/2020/09/11/2020-20036/control-of-communicable-diseases-foreign-quarantine-suspension-of-the-right-to-introduce-and</t>
  </si>
  <si>
    <t>https://www.federalregister.gov/documents/2020/02/25/2020-03199/removing-inability-to-communicate-in-english-as-an-education-category</t>
  </si>
  <si>
    <t>https://www.federalregister.gov/documents/2020/05/13/2020-10294/emergency-management-priorities-and-allocations-system-empas</t>
  </si>
  <si>
    <t>https://www.federalregister.gov/documents/2020/04/10/2020-07659/prioritization-and-allocation-of-certain-scarce-or-threatened-health-and-medical-resources-for</t>
  </si>
  <si>
    <t>CEQ</t>
  </si>
  <si>
    <t>Summary of Agency Estimates for Reported Final Rules, October 1, 2019 - September 30, 2020, as of Date OMB Concluded Review</t>
  </si>
  <si>
    <t>Table 1-5: Estimates, by Agency, of the Total Annual Benefits and Costs of Reported Rules (For Which Both Benefits and Costs Have Been Estimated), October 1, 2019 - September 30, 2020 (billions of 2001 or 2022 dollars)</t>
  </si>
  <si>
    <t>Table 1-6(a): Reported Rules with Estimates of Both Annual Benefits and Costs, October 1, 2019 - September 30, 2020 (millions of 2001 or 2022 dollars)</t>
  </si>
  <si>
    <t>Table 1-6(b): Reported Rules with Estimates of Annual Costs, October 1, 2019 - September 30, 2020 (millions of 2001 or 2022 dollars)</t>
  </si>
  <si>
    <t>Table 1-6(c): Reported Rules with Estimates of Annual Benefits, October 1, 2019 - September 30, 2020 (millions of 2001 or 2022 dollars)</t>
  </si>
  <si>
    <t>Table 1-6(d): Reported Rules without Estimates of Benefits, Costs or Transfers, October 1, 2019 - September 30, 2020</t>
  </si>
  <si>
    <t>Table 1-7(a): Reported Rules Implementing or Adjusting Federal Budgetary Programs or Federal Revenue Collections, October 1, 2019 - September 30, 2020 (millions of 2001 or 2022 dollars)</t>
  </si>
  <si>
    <t>Table 1-7(b): Reported Rules with Non-Budgetary Transfers, October 1, 2019 - September 30, 2020 (millions of 2001 or 2022 dollars)</t>
  </si>
  <si>
    <t>Table 1-10: Reported Rules Issued by Historically Independent Regulatory Agencies, October 1, 2019 - September 30, 2020</t>
  </si>
  <si>
    <t>Table 1-6(a):  Reported Rules with Estimates of Both Annual Benefits and Costs, October 1, 2019 - September 30, 2020 (millions of 2001 or 2022 dollars)</t>
  </si>
  <si>
    <t>Table 1-6(b):  Reported Rules with Estimates of Annual Costs, October 1, 2019 - September 30, 2020 (millions of 2001 or 2022 dollars)</t>
  </si>
  <si>
    <t>Table 1-6(c):  Reported Rules with Estimates of Annual Benefits, October 1, 2019 - September 30, 2020 (millions of 2001 or 2022 dollars)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</si>
</sst>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"/>
    <numFmt numFmtId="165" formatCode="0.000"/>
  </numFmts>
  <fonts count="28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theme="0" tint="-0.499984740745262"/>
      <name val="Arial"/>
      <family val="2"/>
    </font>
    <font>
      <sz val="11"/>
      <color theme="0" tint="-0.499984740745262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1"/>
      <color rgb="FF311D0C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9" fillId="0" borderId="0"/>
  </cellStyleXfs>
  <cellXfs count="123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9" fillId="0" borderId="1" xfId="0" applyFont="1" applyBorder="1"/>
    <xf numFmtId="0" fontId="11" fillId="0" borderId="1" xfId="2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/>
    <xf numFmtId="0" fontId="9" fillId="0" borderId="0" xfId="2"/>
    <xf numFmtId="0" fontId="13" fillId="0" borderId="0" xfId="2" applyFont="1"/>
    <xf numFmtId="0" fontId="8" fillId="0" borderId="0" xfId="2" applyFont="1"/>
    <xf numFmtId="0" fontId="14" fillId="0" borderId="0" xfId="0" applyFont="1"/>
    <xf numFmtId="0" fontId="9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7" fillId="0" borderId="0" xfId="0" applyFont="1"/>
    <xf numFmtId="0" fontId="16" fillId="0" borderId="0" xfId="0" applyFont="1"/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8" fillId="0" borderId="0" xfId="0" applyFont="1"/>
    <xf numFmtId="0" fontId="9" fillId="0" borderId="0" xfId="0" applyFont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9" fillId="0" borderId="0" xfId="0" applyFont="1"/>
    <xf numFmtId="0" fontId="9" fillId="0" borderId="0" xfId="0" applyFont="1" applyAlignment="1">
      <alignment horizontal="center"/>
    </xf>
    <xf numFmtId="0" fontId="20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165" fontId="15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6" fillId="0" borderId="1" xfId="0" applyFont="1" applyFill="1" applyBorder="1" applyAlignment="1">
      <alignment vertical="center" wrapText="1"/>
    </xf>
    <xf numFmtId="165" fontId="5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left"/>
    </xf>
    <xf numFmtId="0" fontId="7" fillId="0" borderId="0" xfId="0" applyFont="1" applyFill="1" applyAlignment="1">
      <alignment vertical="center" wrapText="1"/>
    </xf>
    <xf numFmtId="0" fontId="7" fillId="5" borderId="0" xfId="0" applyFont="1" applyFill="1" applyAlignment="1">
      <alignment vertical="center"/>
    </xf>
    <xf numFmtId="0" fontId="7" fillId="5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7" fillId="5" borderId="0" xfId="0" applyNumberFormat="1" applyFont="1" applyFill="1" applyAlignment="1">
      <alignment vertical="center"/>
    </xf>
    <xf numFmtId="0" fontId="0" fillId="0" borderId="0" xfId="0" applyFill="1"/>
    <xf numFmtId="0" fontId="7" fillId="0" borderId="0" xfId="0" applyNumberFormat="1" applyFont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5" borderId="0" xfId="0" applyNumberFormat="1" applyFont="1" applyFill="1" applyAlignment="1">
      <alignment vertical="center"/>
    </xf>
    <xf numFmtId="0" fontId="4" fillId="0" borderId="1" xfId="0" applyFont="1" applyBorder="1"/>
    <xf numFmtId="1" fontId="4" fillId="0" borderId="1" xfId="0" applyNumberFormat="1" applyFont="1" applyBorder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24" fillId="2" borderId="0" xfId="0" applyFont="1" applyFill="1" applyAlignment="1">
      <alignment vertical="center"/>
    </xf>
    <xf numFmtId="0" fontId="24" fillId="2" borderId="0" xfId="0" applyFont="1" applyFill="1" applyAlignment="1">
      <alignment vertical="center" wrapText="1"/>
    </xf>
    <xf numFmtId="0" fontId="24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4" fillId="3" borderId="0" xfId="0" applyFont="1" applyFill="1" applyAlignment="1">
      <alignment horizontal="center" vertical="center" wrapText="1"/>
    </xf>
    <xf numFmtId="0" fontId="23" fillId="0" borderId="0" xfId="0" applyFont="1"/>
    <xf numFmtId="0" fontId="4" fillId="0" borderId="1" xfId="0" applyFont="1" applyBorder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0" fontId="15" fillId="0" borderId="0" xfId="0" applyFont="1"/>
    <xf numFmtId="164" fontId="26" fillId="0" borderId="0" xfId="1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2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3" fillId="0" borderId="1" xfId="2" applyFont="1" applyBorder="1"/>
    <xf numFmtId="164" fontId="23" fillId="0" borderId="1" xfId="1" applyNumberFormat="1" applyFont="1" applyBorder="1" applyAlignment="1">
      <alignment horizontal="center" vertical="center"/>
    </xf>
    <xf numFmtId="0" fontId="2" fillId="0" borderId="1" xfId="0" applyFont="1" applyBorder="1"/>
    <xf numFmtId="0" fontId="24" fillId="0" borderId="0" xfId="0" applyFont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3" fontId="27" fillId="0" borderId="0" xfId="0" applyNumberFormat="1" applyFont="1" applyAlignment="1">
      <alignment vertical="center"/>
    </xf>
    <xf numFmtId="0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3" fontId="27" fillId="5" borderId="0" xfId="0" applyNumberFormat="1" applyFont="1" applyFill="1" applyAlignment="1">
      <alignment vertical="center"/>
    </xf>
    <xf numFmtId="3" fontId="27" fillId="0" borderId="0" xfId="0" applyNumberFormat="1" applyFont="1" applyFill="1" applyAlignment="1">
      <alignment vertical="center"/>
    </xf>
    <xf numFmtId="0" fontId="27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7" fillId="5" borderId="0" xfId="0" applyNumberFormat="1" applyFont="1" applyFill="1" applyAlignment="1">
      <alignment vertical="center"/>
    </xf>
    <xf numFmtId="0" fontId="27" fillId="5" borderId="0" xfId="0" applyFont="1" applyFill="1" applyAlignment="1">
      <alignment vertical="center"/>
    </xf>
    <xf numFmtId="0" fontId="1" fillId="0" borderId="1" xfId="0" applyFont="1" applyBorder="1"/>
    <xf numFmtId="1" fontId="23" fillId="0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3" fontId="24" fillId="0" borderId="0" xfId="0" applyNumberFormat="1" applyFont="1" applyAlignment="1">
      <alignment vertical="center"/>
    </xf>
    <xf numFmtId="0" fontId="24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1" fillId="0" borderId="1" xfId="2" applyFont="1" applyBorder="1" applyAlignment="1">
      <alignment horizontal="center"/>
    </xf>
    <xf numFmtId="1" fontId="11" fillId="0" borderId="1" xfId="2" applyNumberFormat="1" applyFont="1" applyBorder="1" applyAlignment="1">
      <alignment horizontal="center"/>
    </xf>
    <xf numFmtId="164" fontId="9" fillId="0" borderId="1" xfId="2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2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164" fontId="4" fillId="0" borderId="2" xfId="2" applyNumberFormat="1" applyFont="1" applyBorder="1" applyAlignment="1">
      <alignment horizontal="center"/>
    </xf>
    <xf numFmtId="0" fontId="11" fillId="0" borderId="2" xfId="2" applyFont="1" applyBorder="1" applyAlignment="1">
      <alignment horizontal="center"/>
    </xf>
    <xf numFmtId="164" fontId="9" fillId="0" borderId="2" xfId="2" applyNumberFormat="1" applyBorder="1" applyAlignment="1">
      <alignment horizontal="center"/>
    </xf>
  </cellXfs>
  <cellStyles count="3">
    <cellStyle name="Currency" xfId="1" builtinId="4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omb.gov/Users/fitzpatrick_me/AppData/Local/Microsoft/Windows/INetCache/Content.Outlook/VJ0DNKBO/Draft%202019%20Benefit-Cost%20Report%2011-20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and Contents"/>
      <sheetName val="Table 1-5"/>
      <sheetName val="Table1-6(a)"/>
      <sheetName val="Table1-6(b)"/>
      <sheetName val="Table1-6(c)"/>
      <sheetName val="Table1-6(d)"/>
      <sheetName val="Table1-7(a)"/>
      <sheetName val="Table A-1"/>
      <sheetName val="Inflation"/>
      <sheetName val="Traditionally_Independent_10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Agency</v>
          </cell>
          <cell r="B3" t="str">
            <v>Subagency</v>
          </cell>
          <cell r="C3" t="str">
            <v>RIN</v>
          </cell>
          <cell r="D3" t="str">
            <v>Title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tabSelected="1" workbookViewId="0"/>
  </sheetViews>
  <sheetFormatPr defaultRowHeight="12.75" x14ac:dyDescent="0.35"/>
  <cols>
    <col min="1" max="1" width="16" customWidth="1"/>
  </cols>
  <sheetData>
    <row r="1" spans="1:2" ht="14.25" x14ac:dyDescent="0.45">
      <c r="A1" s="7" t="s">
        <v>694</v>
      </c>
      <c r="B1" s="7"/>
    </row>
    <row r="2" spans="1:2" ht="14.25" x14ac:dyDescent="0.45">
      <c r="A2" s="24"/>
      <c r="B2" s="7"/>
    </row>
    <row r="3" spans="1:2" ht="14.25" x14ac:dyDescent="0.45">
      <c r="A3" s="18" t="s">
        <v>82</v>
      </c>
      <c r="B3" s="18" t="s">
        <v>83</v>
      </c>
    </row>
    <row r="4" spans="1:2" ht="14.25" x14ac:dyDescent="0.45">
      <c r="A4" s="7" t="s">
        <v>84</v>
      </c>
      <c r="B4" s="7" t="s">
        <v>723</v>
      </c>
    </row>
    <row r="5" spans="1:2" ht="14.25" x14ac:dyDescent="0.45">
      <c r="A5" s="7" t="s">
        <v>85</v>
      </c>
      <c r="B5" s="7" t="s">
        <v>724</v>
      </c>
    </row>
    <row r="6" spans="1:2" ht="14.25" x14ac:dyDescent="0.45">
      <c r="A6" s="7" t="s">
        <v>86</v>
      </c>
      <c r="B6" s="7" t="s">
        <v>725</v>
      </c>
    </row>
    <row r="7" spans="1:2" ht="14.25" x14ac:dyDescent="0.45">
      <c r="A7" s="7" t="s">
        <v>87</v>
      </c>
      <c r="B7" s="7" t="s">
        <v>726</v>
      </c>
    </row>
    <row r="8" spans="1:2" ht="14.25" x14ac:dyDescent="0.45">
      <c r="A8" s="7" t="s">
        <v>88</v>
      </c>
      <c r="B8" s="7" t="s">
        <v>727</v>
      </c>
    </row>
    <row r="9" spans="1:2" ht="14.25" x14ac:dyDescent="0.45">
      <c r="A9" s="7" t="s">
        <v>89</v>
      </c>
      <c r="B9" s="7" t="s">
        <v>728</v>
      </c>
    </row>
    <row r="10" spans="1:2" ht="14.25" x14ac:dyDescent="0.45">
      <c r="A10" s="7" t="s">
        <v>93</v>
      </c>
      <c r="B10" s="7" t="s">
        <v>729</v>
      </c>
    </row>
    <row r="11" spans="1:2" ht="14.25" x14ac:dyDescent="0.45">
      <c r="A11" s="7" t="s">
        <v>156</v>
      </c>
      <c r="B11" s="7" t="s">
        <v>730</v>
      </c>
    </row>
    <row r="12" spans="1:2" ht="14.25" x14ac:dyDescent="0.45">
      <c r="A12" s="7" t="s">
        <v>90</v>
      </c>
      <c r="B12" s="7" t="s">
        <v>722</v>
      </c>
    </row>
    <row r="13" spans="1:2" ht="14.25" x14ac:dyDescent="0.45">
      <c r="A13" s="7" t="s">
        <v>91</v>
      </c>
      <c r="B13" s="7" t="s">
        <v>92</v>
      </c>
    </row>
    <row r="14" spans="1:2" ht="14.25" x14ac:dyDescent="0.45">
      <c r="A14" s="7"/>
      <c r="B14" s="7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T111"/>
  <sheetViews>
    <sheetView zoomScale="80" zoomScaleNormal="80" workbookViewId="0">
      <pane xSplit="4" ySplit="3" topLeftCell="Q65" activePane="bottomRight" state="frozen"/>
      <selection pane="topRight" activeCell="E1" sqref="E1"/>
      <selection pane="bottomLeft" activeCell="A4" sqref="A4"/>
      <selection pane="bottomRight" activeCell="D69" sqref="D69"/>
    </sheetView>
  </sheetViews>
  <sheetFormatPr defaultColWidth="9.19921875" defaultRowHeight="12.75" x14ac:dyDescent="0.35"/>
  <cols>
    <col min="1" max="1" width="8.53125" style="1" customWidth="1"/>
    <col min="2" max="2" width="9.46484375" style="1" customWidth="1"/>
    <col min="3" max="3" width="11.46484375" style="1" customWidth="1"/>
    <col min="4" max="4" width="40" style="4" customWidth="1"/>
    <col min="5" max="5" width="40" style="21" customWidth="1"/>
    <col min="6" max="6" width="13.53125" style="5" customWidth="1"/>
    <col min="7" max="7" width="54.46484375" style="5" customWidth="1"/>
    <col min="8" max="8" width="27.46484375" style="1" customWidth="1"/>
    <col min="9" max="9" width="24.53125" style="1" bestFit="1" customWidth="1"/>
    <col min="10" max="10" width="25" style="1" bestFit="1" customWidth="1"/>
    <col min="11" max="11" width="21.53125" style="1" bestFit="1" customWidth="1"/>
    <col min="12" max="12" width="27.46484375" style="1" bestFit="1" customWidth="1"/>
    <col min="13" max="13" width="24.53125" style="1" bestFit="1" customWidth="1"/>
    <col min="14" max="14" width="25" style="1" bestFit="1" customWidth="1"/>
    <col min="15" max="15" width="21.53125" style="1" bestFit="1" customWidth="1"/>
    <col min="16" max="16" width="25.53125" style="1" bestFit="1" customWidth="1"/>
    <col min="17" max="17" width="22.53125" style="1" bestFit="1" customWidth="1"/>
    <col min="18" max="18" width="23" style="1" bestFit="1" customWidth="1"/>
    <col min="19" max="19" width="19.796875" style="1" bestFit="1" customWidth="1"/>
    <col min="20" max="20" width="25.53125" style="1" bestFit="1" customWidth="1"/>
    <col min="21" max="21" width="22.53125" style="1" bestFit="1" customWidth="1"/>
    <col min="22" max="22" width="23" style="1" bestFit="1" customWidth="1"/>
    <col min="23" max="23" width="19.796875" style="1" bestFit="1" customWidth="1"/>
    <col min="24" max="24" width="24.53125" style="1" bestFit="1" customWidth="1"/>
    <col min="25" max="25" width="21.796875" style="1" bestFit="1" customWidth="1"/>
    <col min="26" max="26" width="22.19921875" style="1" bestFit="1" customWidth="1"/>
    <col min="27" max="27" width="18.796875" style="1" bestFit="1" customWidth="1"/>
    <col min="28" max="28" width="24.53125" style="1" bestFit="1" customWidth="1"/>
    <col min="29" max="29" width="21.796875" style="1" bestFit="1" customWidth="1"/>
    <col min="30" max="30" width="22.19921875" style="1" bestFit="1" customWidth="1"/>
    <col min="31" max="31" width="18.796875" style="1" bestFit="1" customWidth="1"/>
    <col min="32" max="32" width="26.53125" style="1" bestFit="1" customWidth="1"/>
    <col min="33" max="33" width="23.796875" style="1" bestFit="1" customWidth="1"/>
    <col min="34" max="34" width="24.19921875" style="1" bestFit="1" customWidth="1"/>
    <col min="35" max="35" width="20.796875" style="1" bestFit="1" customWidth="1"/>
    <col min="36" max="36" width="26.53125" style="1" bestFit="1" customWidth="1"/>
    <col min="37" max="37" width="23.796875" style="1" bestFit="1" customWidth="1"/>
    <col min="38" max="38" width="24.19921875" style="1" bestFit="1" customWidth="1"/>
    <col min="39" max="39" width="20.796875" style="1" bestFit="1" customWidth="1"/>
    <col min="40" max="40" width="9.19921875" style="1"/>
    <col min="41" max="72" width="9.19921875" style="2"/>
    <col min="73" max="16384" width="9.19921875" style="1"/>
  </cols>
  <sheetData>
    <row r="1" spans="1:72" x14ac:dyDescent="0.35">
      <c r="A1" s="45" t="s">
        <v>722</v>
      </c>
      <c r="B1" s="41"/>
      <c r="C1" s="41"/>
      <c r="D1" s="42"/>
      <c r="E1" s="43"/>
      <c r="F1" s="44"/>
      <c r="G1" s="44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</row>
    <row r="2" spans="1:72" x14ac:dyDescent="0.35">
      <c r="A2" s="41"/>
      <c r="B2" s="41"/>
      <c r="C2" s="41"/>
      <c r="D2" s="42"/>
      <c r="E2" s="43"/>
      <c r="F2" s="44"/>
      <c r="G2" s="44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</row>
    <row r="3" spans="1:72" s="74" customFormat="1" ht="31.5" x14ac:dyDescent="0.35">
      <c r="A3" s="70" t="s">
        <v>54</v>
      </c>
      <c r="B3" s="70" t="s">
        <v>14</v>
      </c>
      <c r="C3" s="70" t="s">
        <v>43</v>
      </c>
      <c r="D3" s="71" t="s">
        <v>39</v>
      </c>
      <c r="E3" s="72" t="s">
        <v>155</v>
      </c>
      <c r="F3" s="73" t="s">
        <v>154</v>
      </c>
      <c r="G3" s="73" t="s">
        <v>713</v>
      </c>
      <c r="H3" s="70" t="s">
        <v>30</v>
      </c>
      <c r="I3" s="70" t="s">
        <v>24</v>
      </c>
      <c r="J3" s="70" t="s">
        <v>4</v>
      </c>
      <c r="K3" s="70" t="s">
        <v>12</v>
      </c>
      <c r="L3" s="70" t="s">
        <v>22</v>
      </c>
      <c r="M3" s="70" t="s">
        <v>27</v>
      </c>
      <c r="N3" s="70" t="s">
        <v>1</v>
      </c>
      <c r="O3" s="70" t="s">
        <v>15</v>
      </c>
      <c r="P3" s="70" t="s">
        <v>5</v>
      </c>
      <c r="Q3" s="70" t="s">
        <v>26</v>
      </c>
      <c r="R3" s="70" t="s">
        <v>6</v>
      </c>
      <c r="S3" s="70" t="s">
        <v>41</v>
      </c>
      <c r="T3" s="70" t="s">
        <v>17</v>
      </c>
      <c r="U3" s="70" t="s">
        <v>23</v>
      </c>
      <c r="V3" s="70" t="s">
        <v>16</v>
      </c>
      <c r="W3" s="70" t="s">
        <v>36</v>
      </c>
      <c r="X3" s="70" t="s">
        <v>50</v>
      </c>
      <c r="Y3" s="70" t="s">
        <v>44</v>
      </c>
      <c r="Z3" s="70" t="s">
        <v>21</v>
      </c>
      <c r="AA3" s="70" t="s">
        <v>18</v>
      </c>
      <c r="AB3" s="70" t="s">
        <v>48</v>
      </c>
      <c r="AC3" s="70" t="s">
        <v>47</v>
      </c>
      <c r="AD3" s="70" t="s">
        <v>29</v>
      </c>
      <c r="AE3" s="70" t="s">
        <v>9</v>
      </c>
      <c r="AF3" s="70" t="s">
        <v>28</v>
      </c>
      <c r="AG3" s="70" t="s">
        <v>55</v>
      </c>
      <c r="AH3" s="70" t="s">
        <v>31</v>
      </c>
      <c r="AI3" s="70" t="s">
        <v>59</v>
      </c>
      <c r="AJ3" s="70" t="s">
        <v>19</v>
      </c>
      <c r="AK3" s="70" t="s">
        <v>53</v>
      </c>
      <c r="AL3" s="70" t="s">
        <v>35</v>
      </c>
      <c r="AM3" s="70" t="s">
        <v>52</v>
      </c>
      <c r="AO3" s="75" t="s">
        <v>121</v>
      </c>
      <c r="AP3" s="75" t="s">
        <v>122</v>
      </c>
      <c r="AQ3" s="75" t="s">
        <v>123</v>
      </c>
      <c r="AR3" s="75" t="s">
        <v>124</v>
      </c>
      <c r="AS3" s="75" t="s">
        <v>125</v>
      </c>
      <c r="AT3" s="75" t="s">
        <v>126</v>
      </c>
      <c r="AU3" s="75" t="s">
        <v>127</v>
      </c>
      <c r="AV3" s="75" t="s">
        <v>128</v>
      </c>
      <c r="AW3" s="75" t="s">
        <v>129</v>
      </c>
      <c r="AX3" s="75" t="s">
        <v>130</v>
      </c>
      <c r="AY3" s="75" t="s">
        <v>131</v>
      </c>
      <c r="AZ3" s="75" t="s">
        <v>132</v>
      </c>
      <c r="BA3" s="75" t="s">
        <v>133</v>
      </c>
      <c r="BB3" s="75" t="s">
        <v>134</v>
      </c>
      <c r="BC3" s="75" t="s">
        <v>135</v>
      </c>
      <c r="BD3" s="75" t="s">
        <v>136</v>
      </c>
      <c r="BE3" s="75" t="s">
        <v>137</v>
      </c>
      <c r="BF3" s="75" t="s">
        <v>138</v>
      </c>
      <c r="BG3" s="75" t="s">
        <v>139</v>
      </c>
      <c r="BH3" s="75" t="s">
        <v>140</v>
      </c>
      <c r="BI3" s="75" t="s">
        <v>141</v>
      </c>
      <c r="BJ3" s="75" t="s">
        <v>142</v>
      </c>
      <c r="BK3" s="75" t="s">
        <v>143</v>
      </c>
      <c r="BL3" s="75" t="s">
        <v>144</v>
      </c>
      <c r="BM3" s="75" t="s">
        <v>145</v>
      </c>
      <c r="BN3" s="75" t="s">
        <v>146</v>
      </c>
      <c r="BO3" s="75" t="s">
        <v>147</v>
      </c>
      <c r="BP3" s="75" t="s">
        <v>148</v>
      </c>
      <c r="BQ3" s="75" t="s">
        <v>149</v>
      </c>
      <c r="BR3" s="75" t="s">
        <v>150</v>
      </c>
      <c r="BS3" s="75" t="s">
        <v>151</v>
      </c>
      <c r="BT3" s="75" t="s">
        <v>152</v>
      </c>
    </row>
    <row r="4" spans="1:72" ht="21" x14ac:dyDescent="0.35">
      <c r="A4" s="2" t="s">
        <v>219</v>
      </c>
      <c r="B4" s="2" t="s">
        <v>58</v>
      </c>
      <c r="C4" s="2" t="s">
        <v>11</v>
      </c>
      <c r="D4" s="3" t="s">
        <v>220</v>
      </c>
      <c r="E4" s="5" t="s">
        <v>455</v>
      </c>
      <c r="F4" s="55" t="s">
        <v>477</v>
      </c>
      <c r="G4" s="89" t="s">
        <v>478</v>
      </c>
      <c r="H4" s="2"/>
      <c r="I4" s="2"/>
      <c r="J4" s="2"/>
      <c r="K4" s="2"/>
      <c r="L4" s="2"/>
      <c r="M4" s="2"/>
      <c r="N4" s="2"/>
      <c r="O4" s="2"/>
      <c r="P4" s="59"/>
      <c r="Q4" s="2"/>
      <c r="R4" s="2"/>
      <c r="S4" s="63">
        <v>2019</v>
      </c>
      <c r="T4" s="59"/>
      <c r="U4" s="2"/>
      <c r="V4" s="2"/>
      <c r="W4" s="63">
        <v>2019</v>
      </c>
      <c r="X4" s="59">
        <v>325.10000000000002</v>
      </c>
      <c r="Y4" s="2"/>
      <c r="Z4" s="2"/>
      <c r="AA4" s="63">
        <v>2019</v>
      </c>
      <c r="AB4" s="59">
        <v>354.1</v>
      </c>
      <c r="AC4" s="2"/>
      <c r="AD4" s="2"/>
      <c r="AE4" s="63">
        <v>2019</v>
      </c>
      <c r="AF4" s="2"/>
      <c r="AG4" s="2"/>
      <c r="AH4" s="2"/>
      <c r="AI4" s="2"/>
      <c r="AJ4" s="2"/>
      <c r="AK4" s="2"/>
      <c r="AL4" s="2"/>
      <c r="AM4" s="2"/>
      <c r="AO4" s="2" t="str">
        <f>IF(K4="","",VLOOKUP(K4,Inflation!$A$2:'Inflation'!$B$25,2))</f>
        <v/>
      </c>
      <c r="AP4" s="2" t="str">
        <f>IF(H4="","",H4*(Inflation!$B$2/AO4))</f>
        <v/>
      </c>
      <c r="AQ4" s="2" t="str">
        <f>IF(I4="","",I4*(Inflation!$B$2/AO4))</f>
        <v/>
      </c>
      <c r="AR4" s="2" t="str">
        <f>IF(J4="","",J4*(Inflation!$B$2/AO4))</f>
        <v/>
      </c>
      <c r="AS4" s="2" t="str">
        <f>IF(O4="","",VLOOKUP(O4,Inflation!$A$2:'Inflation'!$B$25,2))</f>
        <v/>
      </c>
      <c r="AT4" s="2" t="str">
        <f>IF(L4="","",L4*(Inflation!$B$2/AS4))</f>
        <v/>
      </c>
      <c r="AU4" s="2" t="str">
        <f>IF(M4="","",M4*(Inflation!$B$2/AS4))</f>
        <v/>
      </c>
      <c r="AV4" s="2" t="str">
        <f>IF(N4="","",N4*(Inflation!$B$2/AS4))</f>
        <v/>
      </c>
      <c r="AW4" s="2">
        <f>IF(S4="","",VLOOKUP(S4,Inflation!$A$2:'Inflation'!$B$25,2))</f>
        <v>112.318</v>
      </c>
      <c r="AX4" s="2" t="str">
        <f>IF(P4="","",P4*(Inflation!$B$2/AW4))</f>
        <v/>
      </c>
      <c r="AY4" s="2" t="str">
        <f>IF(Q4="","",Q4*(Inflation!$B$2/AW4))</f>
        <v/>
      </c>
      <c r="AZ4" s="2" t="str">
        <f>IF(R4="","",R4*(Inflation!$B$2/AW4))</f>
        <v/>
      </c>
      <c r="BA4" s="2">
        <f>IF(W4="","",VLOOKUP(W4,Inflation!$A$2:'Inflation'!$B$25,2))</f>
        <v>112.318</v>
      </c>
      <c r="BB4" s="2" t="str">
        <f>IF(T4="","",T4*(Inflation!$B$2/BA4))</f>
        <v/>
      </c>
      <c r="BC4" s="2" t="str">
        <f>IF(U4="","",U4*(Inflation!$B$2/BA4))</f>
        <v/>
      </c>
      <c r="BD4" s="2" t="str">
        <f>IF(V4="","",V4*(Inflation!$B$2/BA4))</f>
        <v/>
      </c>
      <c r="BE4" s="2">
        <f>IF(AA4="","",VLOOKUP(AA4,Inflation!$A$2:'Inflation'!$B$25,2))</f>
        <v>112.318</v>
      </c>
      <c r="BF4" s="2">
        <f>IF(X4="","",X4*(Inflation!$B$2/BE4))</f>
        <v>230.92873181502523</v>
      </c>
      <c r="BG4" s="2" t="str">
        <f>IF(Y4="","",Y4*(Inflation!$B$2/BE4))</f>
        <v/>
      </c>
      <c r="BH4" s="2" t="str">
        <f>IF(Z4="","",Z4*(Inflation!$B$2/BE4))</f>
        <v/>
      </c>
      <c r="BI4" s="2">
        <f>IF(AE4="","",VLOOKUP(AE4,Inflation!$A$2:'Inflation'!$B$25,2))</f>
        <v>112.318</v>
      </c>
      <c r="BJ4" s="2">
        <f>IF(AB4="","",AB4*(Inflation!$B$2/BI4))</f>
        <v>251.52834185081645</v>
      </c>
      <c r="BK4" s="2" t="str">
        <f>IF(AC4="","",AC4*(Inflation!$B$2/BI4))</f>
        <v/>
      </c>
      <c r="BL4" s="2" t="str">
        <f>IF(AD4="","",AD4*(Inflation!$B$2/BI4))</f>
        <v/>
      </c>
      <c r="BM4" s="2" t="str">
        <f>IF(AI4="","",VLOOKUP(AI4,Inflation!$A$2:'Inflation'!$B$25,2))</f>
        <v/>
      </c>
      <c r="BN4" s="2" t="str">
        <f>IF(AF4="","",AF4*(Inflation!$B$2/BM4))</f>
        <v/>
      </c>
      <c r="BO4" s="2" t="str">
        <f>IF(AG4="","",AG4*(Inflation!$B$2/BM4))</f>
        <v/>
      </c>
      <c r="BP4" s="2" t="str">
        <f>IF(AH4="","",AH4*(Inflation!$B$2/BM4))</f>
        <v/>
      </c>
      <c r="BQ4" s="2" t="str">
        <f>IF(AM4="","",VLOOKUP(AM4,Inflation!$A$2:'Inflation'!$B$25,2))</f>
        <v/>
      </c>
      <c r="BR4" s="2" t="str">
        <f>IF(AJ4="","",AJ4*(Inflation!$B$2/BQ4))</f>
        <v/>
      </c>
      <c r="BS4" s="2" t="str">
        <f>IF(AK4="","",AK4*(Inflation!$B$2/BQ4))</f>
        <v/>
      </c>
      <c r="BT4" s="2" t="str">
        <f>IF(AL4="","",AL4*(Inflation!$B$2/BQ4))</f>
        <v/>
      </c>
    </row>
    <row r="5" spans="1:72" ht="21" x14ac:dyDescent="0.35">
      <c r="A5" s="2" t="s">
        <v>221</v>
      </c>
      <c r="B5" s="2" t="s">
        <v>58</v>
      </c>
      <c r="C5" s="2" t="s">
        <v>11</v>
      </c>
      <c r="D5" s="3" t="s">
        <v>222</v>
      </c>
      <c r="E5" s="5" t="s">
        <v>456</v>
      </c>
      <c r="F5" s="55" t="s">
        <v>479</v>
      </c>
      <c r="G5" s="89" t="s">
        <v>480</v>
      </c>
      <c r="H5" s="2"/>
      <c r="I5" s="2"/>
      <c r="J5" s="2"/>
      <c r="K5" s="2"/>
      <c r="L5" s="2"/>
      <c r="M5" s="2"/>
      <c r="N5" s="2"/>
      <c r="O5" s="2"/>
      <c r="P5" s="59"/>
      <c r="Q5" s="2"/>
      <c r="R5" s="2"/>
      <c r="S5" s="63">
        <v>2019</v>
      </c>
      <c r="T5" s="59"/>
      <c r="U5" s="2"/>
      <c r="V5" s="2"/>
      <c r="W5" s="63">
        <v>2019</v>
      </c>
      <c r="X5" s="59">
        <v>138.69999999999999</v>
      </c>
      <c r="Y5" s="2"/>
      <c r="Z5" s="2"/>
      <c r="AA5" s="63">
        <v>2020</v>
      </c>
      <c r="AB5" s="59">
        <v>130.19999999999999</v>
      </c>
      <c r="AC5" s="2"/>
      <c r="AD5" s="2"/>
      <c r="AE5" s="63">
        <v>2020</v>
      </c>
      <c r="AF5" s="2"/>
      <c r="AG5" s="2"/>
      <c r="AH5" s="2"/>
      <c r="AI5" s="2"/>
      <c r="AJ5" s="2"/>
      <c r="AK5" s="2"/>
      <c r="AL5" s="2"/>
      <c r="AM5" s="2"/>
      <c r="AO5" s="2" t="str">
        <f>IF(K5="","",VLOOKUP(K5,Inflation!$A$2:'Inflation'!$B$25,2))</f>
        <v/>
      </c>
      <c r="AP5" s="2" t="str">
        <f>IF(H5="","",H5*(Inflation!$B$2/AO5))</f>
        <v/>
      </c>
      <c r="AQ5" s="2" t="str">
        <f>IF(I5="","",I5*(Inflation!$B$2/AO5))</f>
        <v/>
      </c>
      <c r="AR5" s="2" t="str">
        <f>IF(J5="","",J5*(Inflation!$B$2/AO5))</f>
        <v/>
      </c>
      <c r="AS5" s="2" t="str">
        <f>IF(O5="","",VLOOKUP(O5,Inflation!$A$2:'Inflation'!$B$25,2))</f>
        <v/>
      </c>
      <c r="AT5" s="2" t="str">
        <f>IF(L5="","",L5*(Inflation!$B$2/AS5))</f>
        <v/>
      </c>
      <c r="AU5" s="2" t="str">
        <f>IF(M5="","",M5*(Inflation!$B$2/AS5))</f>
        <v/>
      </c>
      <c r="AV5" s="2" t="str">
        <f>IF(N5="","",N5*(Inflation!$B$2/AS5))</f>
        <v/>
      </c>
      <c r="AW5" s="2">
        <f>IF(S5="","",VLOOKUP(S5,Inflation!$A$2:'Inflation'!$B$25,2))</f>
        <v>112.318</v>
      </c>
      <c r="AX5" s="2" t="str">
        <f>IF(P5="","",P5*(Inflation!$B$2/AW5))</f>
        <v/>
      </c>
      <c r="AY5" s="2" t="str">
        <f>IF(Q5="","",Q5*(Inflation!$B$2/AW5))</f>
        <v/>
      </c>
      <c r="AZ5" s="2" t="str">
        <f>IF(R5="","",R5*(Inflation!$B$2/AW5))</f>
        <v/>
      </c>
      <c r="BA5" s="2">
        <f>IF(W5="","",VLOOKUP(W5,Inflation!$A$2:'Inflation'!$B$25,2))</f>
        <v>112.318</v>
      </c>
      <c r="BB5" s="2" t="str">
        <f>IF(T5="","",T5*(Inflation!$B$2/BA5))</f>
        <v/>
      </c>
      <c r="BC5" s="2" t="str">
        <f>IF(U5="","",U5*(Inflation!$B$2/BA5))</f>
        <v/>
      </c>
      <c r="BD5" s="2" t="str">
        <f>IF(V5="","",V5*(Inflation!$B$2/BA5))</f>
        <v/>
      </c>
      <c r="BE5" s="2">
        <f>IF(AA5="","",VLOOKUP(AA5,Inflation!$A$2:'Inflation'!$B$25,2))</f>
        <v>113.78400000000001</v>
      </c>
      <c r="BF5" s="2">
        <f>IF(X5="","",X5*(Inflation!$B$2/BE5))</f>
        <v>97.253586620262936</v>
      </c>
      <c r="BG5" s="2" t="str">
        <f>IF(Y5="","",Y5*(Inflation!$B$2/BE5))</f>
        <v/>
      </c>
      <c r="BH5" s="2" t="str">
        <f>IF(Z5="","",Z5*(Inflation!$B$2/BE5))</f>
        <v/>
      </c>
      <c r="BI5" s="2">
        <f>IF(AE5="","",VLOOKUP(AE5,Inflation!$A$2:'Inflation'!$B$25,2))</f>
        <v>113.78400000000001</v>
      </c>
      <c r="BJ5" s="2">
        <f>IF(AB5="","",AB5*(Inflation!$B$2/BI5))</f>
        <v>91.293561484918783</v>
      </c>
      <c r="BK5" s="2" t="str">
        <f>IF(AC5="","",AC5*(Inflation!$B$2/BI5))</f>
        <v/>
      </c>
      <c r="BL5" s="2" t="str">
        <f>IF(AD5="","",AD5*(Inflation!$B$2/BI5))</f>
        <v/>
      </c>
      <c r="BM5" s="2" t="str">
        <f>IF(AI5="","",VLOOKUP(AI5,Inflation!$A$2:'Inflation'!$B$25,2))</f>
        <v/>
      </c>
      <c r="BN5" s="2" t="str">
        <f>IF(AF5="","",AF5*(Inflation!$B$2/BM5))</f>
        <v/>
      </c>
      <c r="BO5" s="2" t="str">
        <f>IF(AG5="","",AG5*(Inflation!$B$2/BM5))</f>
        <v/>
      </c>
      <c r="BP5" s="2" t="str">
        <f>IF(AH5="","",AH5*(Inflation!$B$2/BM5))</f>
        <v/>
      </c>
      <c r="BQ5" s="2" t="str">
        <f>IF(AM5="","",VLOOKUP(AM5,Inflation!$A$2:'Inflation'!$B$25,2))</f>
        <v/>
      </c>
      <c r="BR5" s="2" t="str">
        <f>IF(AJ5="","",AJ5*(Inflation!$B$2/BQ5))</f>
        <v/>
      </c>
      <c r="BS5" s="2" t="str">
        <f>IF(AK5="","",AK5*(Inflation!$B$2/BQ5))</f>
        <v/>
      </c>
      <c r="BT5" s="2" t="str">
        <f>IF(AL5="","",AL5*(Inflation!$B$2/BQ5))</f>
        <v/>
      </c>
    </row>
    <row r="6" spans="1:72" ht="21" x14ac:dyDescent="0.35">
      <c r="A6" s="2" t="s">
        <v>223</v>
      </c>
      <c r="B6" s="2" t="s">
        <v>58</v>
      </c>
      <c r="C6" s="2" t="s">
        <v>224</v>
      </c>
      <c r="D6" s="3" t="s">
        <v>225</v>
      </c>
      <c r="E6" s="5"/>
      <c r="F6" s="55" t="s">
        <v>481</v>
      </c>
      <c r="G6" s="89" t="s">
        <v>482</v>
      </c>
      <c r="H6" s="2"/>
      <c r="I6" s="2"/>
      <c r="J6" s="2"/>
      <c r="K6" s="2"/>
      <c r="L6" s="2"/>
      <c r="M6" s="2"/>
      <c r="N6" s="2"/>
      <c r="O6" s="2"/>
      <c r="P6" s="2">
        <v>11.88</v>
      </c>
      <c r="Q6" s="2"/>
      <c r="R6" s="2"/>
      <c r="S6" s="95">
        <v>2018</v>
      </c>
      <c r="T6" s="95">
        <v>9.6999999999999993</v>
      </c>
      <c r="U6" s="95"/>
      <c r="V6" s="95"/>
      <c r="W6" s="95">
        <v>2018</v>
      </c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O6" s="2" t="str">
        <f>IF(K6="","",VLOOKUP(K6,Inflation!$A$2:'Inflation'!$B$25,2))</f>
        <v/>
      </c>
      <c r="AP6" s="2" t="str">
        <f>IF(H6="","",H6*(Inflation!$B$2/AO6))</f>
        <v/>
      </c>
      <c r="AQ6" s="2" t="str">
        <f>IF(I6="","",I6*(Inflation!$B$2/AO6))</f>
        <v/>
      </c>
      <c r="AR6" s="2" t="str">
        <f>IF(J6="","",J6*(Inflation!$B$2/AO6))</f>
        <v/>
      </c>
      <c r="AS6" s="2" t="str">
        <f>IF(O6="","",VLOOKUP(O6,Inflation!$A$2:'Inflation'!$B$25,2))</f>
        <v/>
      </c>
      <c r="AT6" s="2" t="str">
        <f>IF(L6="","",L6*(Inflation!$B$2/AS6))</f>
        <v/>
      </c>
      <c r="AU6" s="2" t="str">
        <f>IF(M6="","",M6*(Inflation!$B$2/AS6))</f>
        <v/>
      </c>
      <c r="AV6" s="2" t="str">
        <f>IF(N6="","",N6*(Inflation!$B$2/AS6))</f>
        <v/>
      </c>
      <c r="AW6" s="2">
        <f>IF(S6="","",VLOOKUP(S6,Inflation!$A$2:'Inflation'!$B$25,2))</f>
        <v>110.339</v>
      </c>
      <c r="AX6" s="2">
        <f>IF(P6="","",P6*(Inflation!$B$2/AW6))</f>
        <v>8.5900909016757456</v>
      </c>
      <c r="AY6" s="2" t="str">
        <f>IF(Q6="","",Q6*(Inflation!$B$2/AW6))</f>
        <v/>
      </c>
      <c r="AZ6" s="2" t="str">
        <f>IF(R6="","",R6*(Inflation!$B$2/AW6))</f>
        <v/>
      </c>
      <c r="BA6" s="2">
        <f>IF(W6="","",VLOOKUP(W6,Inflation!$A$2:'Inflation'!$B$25,2))</f>
        <v>110.339</v>
      </c>
      <c r="BB6" s="2">
        <f>IF(T6="","",T6*(Inflation!$B$2/BA6))</f>
        <v>7.0137947597857515</v>
      </c>
      <c r="BC6" s="2" t="str">
        <f>IF(U6="","",U6*(Inflation!$B$2/BA6))</f>
        <v/>
      </c>
      <c r="BD6" s="2" t="str">
        <f>IF(V6="","",V6*(Inflation!$B$2/BA6))</f>
        <v/>
      </c>
      <c r="BE6" s="2" t="str">
        <f>IF(AA6="","",VLOOKUP(AA6,Inflation!$A$2:'Inflation'!$B$25,2))</f>
        <v/>
      </c>
      <c r="BF6" s="2" t="str">
        <f>IF(X6="","",X6*(Inflation!$B$2/BE6))</f>
        <v/>
      </c>
      <c r="BG6" s="2" t="str">
        <f>IF(Y6="","",Y6*(Inflation!$B$2/BE6))</f>
        <v/>
      </c>
      <c r="BH6" s="2" t="str">
        <f>IF(Z6="","",Z6*(Inflation!$B$2/BE6))</f>
        <v/>
      </c>
      <c r="BI6" s="2" t="str">
        <f>IF(AE6="","",VLOOKUP(AE6,Inflation!$A$2:'Inflation'!$B$25,2))</f>
        <v/>
      </c>
      <c r="BJ6" s="2" t="str">
        <f>IF(AB6="","",AB6*(Inflation!$B$2/BI6))</f>
        <v/>
      </c>
      <c r="BK6" s="2" t="str">
        <f>IF(AC6="","",AC6*(Inflation!$B$2/BI6))</f>
        <v/>
      </c>
      <c r="BL6" s="2" t="str">
        <f>IF(AD6="","",AD6*(Inflation!$B$2/BI6))</f>
        <v/>
      </c>
      <c r="BM6" s="2" t="str">
        <f>IF(AI6="","",VLOOKUP(AI6,Inflation!$A$2:'Inflation'!$B$25,2))</f>
        <v/>
      </c>
      <c r="BN6" s="2" t="str">
        <f>IF(AF6="","",AF6*(Inflation!$B$2/BM6))</f>
        <v/>
      </c>
      <c r="BO6" s="2" t="str">
        <f>IF(AG6="","",AG6*(Inflation!$B$2/BM6))</f>
        <v/>
      </c>
      <c r="BP6" s="2" t="str">
        <f>IF(AH6="","",AH6*(Inflation!$B$2/BM6))</f>
        <v/>
      </c>
      <c r="BQ6" s="2" t="str">
        <f>IF(AM6="","",VLOOKUP(AM6,Inflation!$A$2:'Inflation'!$B$25,2))</f>
        <v/>
      </c>
      <c r="BR6" s="2" t="str">
        <f>IF(AJ6="","",AJ6*(Inflation!$B$2/BQ6))</f>
        <v/>
      </c>
      <c r="BS6" s="2" t="str">
        <f>IF(AK6="","",AK6*(Inflation!$B$2/BQ6))</f>
        <v/>
      </c>
      <c r="BT6" s="2" t="str">
        <f>IF(AL6="","",AL6*(Inflation!$B$2/BQ6))</f>
        <v/>
      </c>
    </row>
    <row r="7" spans="1:72" ht="21" x14ac:dyDescent="0.35">
      <c r="A7" s="2" t="s">
        <v>226</v>
      </c>
      <c r="B7" s="2" t="s">
        <v>40</v>
      </c>
      <c r="C7" s="2" t="s">
        <v>33</v>
      </c>
      <c r="D7" s="3" t="s">
        <v>227</v>
      </c>
      <c r="E7" s="5"/>
      <c r="F7" s="55" t="s">
        <v>483</v>
      </c>
      <c r="G7" s="89" t="s">
        <v>484</v>
      </c>
      <c r="H7" s="2"/>
      <c r="I7" s="2"/>
      <c r="J7" s="2"/>
      <c r="K7" s="2"/>
      <c r="L7" s="2"/>
      <c r="M7" s="2"/>
      <c r="N7" s="2"/>
      <c r="O7" s="2"/>
      <c r="P7" s="59">
        <v>114.4</v>
      </c>
      <c r="Q7" s="59">
        <v>106.6</v>
      </c>
      <c r="R7" s="59">
        <v>122.2</v>
      </c>
      <c r="S7" s="63">
        <v>2018</v>
      </c>
      <c r="T7" s="59">
        <v>106.7</v>
      </c>
      <c r="U7" s="59">
        <v>100</v>
      </c>
      <c r="V7" s="59">
        <v>113.5</v>
      </c>
      <c r="W7" s="63">
        <v>2018</v>
      </c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O7" s="2" t="str">
        <f>IF(K7="","",VLOOKUP(K7,Inflation!$A$2:'Inflation'!$B$25,2))</f>
        <v/>
      </c>
      <c r="AP7" s="2" t="str">
        <f>IF(H7="","",H7*(Inflation!$B$2/AO7))</f>
        <v/>
      </c>
      <c r="AQ7" s="2" t="str">
        <f>IF(I7="","",I7*(Inflation!$B$2/AO7))</f>
        <v/>
      </c>
      <c r="AR7" s="2" t="str">
        <f>IF(J7="","",J7*(Inflation!$B$2/AO7))</f>
        <v/>
      </c>
      <c r="AS7" s="2" t="str">
        <f>IF(O7="","",VLOOKUP(O7,Inflation!$A$2:'Inflation'!$B$25,2))</f>
        <v/>
      </c>
      <c r="AT7" s="2" t="str">
        <f>IF(L7="","",L7*(Inflation!$B$2/AS7))</f>
        <v/>
      </c>
      <c r="AU7" s="2" t="str">
        <f>IF(M7="","",M7*(Inflation!$B$2/AS7))</f>
        <v/>
      </c>
      <c r="AV7" s="2" t="str">
        <f>IF(N7="","",N7*(Inflation!$B$2/AS7))</f>
        <v/>
      </c>
      <c r="AW7" s="2">
        <f>IF(S7="","",VLOOKUP(S7,Inflation!$A$2:'Inflation'!$B$25,2))</f>
        <v>110.339</v>
      </c>
      <c r="AX7" s="2">
        <f>IF(P7="","",P7*(Inflation!$B$2/AW7))</f>
        <v>82.719393867988671</v>
      </c>
      <c r="AY7" s="2">
        <f>IF(Q7="","",Q7*(Inflation!$B$2/AW7))</f>
        <v>77.079435195171243</v>
      </c>
      <c r="AZ7" s="2">
        <f>IF(R7="","",R7*(Inflation!$B$2/AW7))</f>
        <v>88.359352540806071</v>
      </c>
      <c r="BA7" s="2">
        <f>IF(W7="","",VLOOKUP(W7,Inflation!$A$2:'Inflation'!$B$25,2))</f>
        <v>110.339</v>
      </c>
      <c r="BB7" s="2">
        <f>IF(T7="","",T7*(Inflation!$B$2/BA7))</f>
        <v>77.151742357643272</v>
      </c>
      <c r="BC7" s="2">
        <f>IF(U7="","",U7*(Inflation!$B$2/BA7))</f>
        <v>72.307162472018064</v>
      </c>
      <c r="BD7" s="2">
        <f>IF(V7="","",V7*(Inflation!$B$2/BA7))</f>
        <v>82.068629405740495</v>
      </c>
      <c r="BE7" s="2" t="str">
        <f>IF(AA7="","",VLOOKUP(AA7,Inflation!$A$2:'Inflation'!$B$25,2))</f>
        <v/>
      </c>
      <c r="BF7" s="2" t="str">
        <f>IF(X7="","",X7*(Inflation!$B$2/BE7))</f>
        <v/>
      </c>
      <c r="BG7" s="2" t="str">
        <f>IF(Y7="","",Y7*(Inflation!$B$2/BE7))</f>
        <v/>
      </c>
      <c r="BH7" s="2" t="str">
        <f>IF(Z7="","",Z7*(Inflation!$B$2/BE7))</f>
        <v/>
      </c>
      <c r="BI7" s="2" t="str">
        <f>IF(AE7="","",VLOOKUP(AE7,Inflation!$A$2:'Inflation'!$B$25,2))</f>
        <v/>
      </c>
      <c r="BJ7" s="2" t="str">
        <f>IF(AB7="","",AB7*(Inflation!$B$2/BI7))</f>
        <v/>
      </c>
      <c r="BK7" s="2" t="str">
        <f>IF(AC7="","",AC7*(Inflation!$B$2/BI7))</f>
        <v/>
      </c>
      <c r="BL7" s="2" t="str">
        <f>IF(AD7="","",AD7*(Inflation!$B$2/BI7))</f>
        <v/>
      </c>
      <c r="BM7" s="2" t="str">
        <f>IF(AI7="","",VLOOKUP(AI7,Inflation!$A$2:'Inflation'!$B$25,2))</f>
        <v/>
      </c>
      <c r="BN7" s="2" t="str">
        <f>IF(AF7="","",AF7*(Inflation!$B$2/BM7))</f>
        <v/>
      </c>
      <c r="BO7" s="2" t="str">
        <f>IF(AG7="","",AG7*(Inflation!$B$2/BM7))</f>
        <v/>
      </c>
      <c r="BP7" s="2" t="str">
        <f>IF(AH7="","",AH7*(Inflation!$B$2/BM7))</f>
        <v/>
      </c>
      <c r="BQ7" s="2" t="str">
        <f>IF(AM7="","",VLOOKUP(AM7,Inflation!$A$2:'Inflation'!$B$25,2))</f>
        <v/>
      </c>
      <c r="BR7" s="2" t="str">
        <f>IF(AJ7="","",AJ7*(Inflation!$B$2/BQ7))</f>
        <v/>
      </c>
      <c r="BS7" s="2" t="str">
        <f>IF(AK7="","",AK7*(Inflation!$B$2/BQ7))</f>
        <v/>
      </c>
      <c r="BT7" s="2" t="str">
        <f>IF(AL7="","",AL7*(Inflation!$B$2/BQ7))</f>
        <v/>
      </c>
    </row>
    <row r="8" spans="1:72" ht="31.5" x14ac:dyDescent="0.35">
      <c r="A8" s="2" t="s">
        <v>228</v>
      </c>
      <c r="B8" s="2" t="s">
        <v>40</v>
      </c>
      <c r="C8" s="2" t="s">
        <v>229</v>
      </c>
      <c r="D8" s="3" t="s">
        <v>230</v>
      </c>
      <c r="E8" s="5"/>
      <c r="F8" s="55" t="s">
        <v>485</v>
      </c>
      <c r="G8" s="89" t="s">
        <v>717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O8" s="2" t="str">
        <f>IF(K8="","",VLOOKUP(K8,Inflation!$A$2:'Inflation'!$B$25,2))</f>
        <v/>
      </c>
      <c r="AP8" s="2" t="str">
        <f>IF(H8="","",H8*(Inflation!$B$2/AO8))</f>
        <v/>
      </c>
      <c r="AQ8" s="2" t="str">
        <f>IF(I8="","",I8*(Inflation!$B$2/AO8))</f>
        <v/>
      </c>
      <c r="AR8" s="2" t="str">
        <f>IF(J8="","",J8*(Inflation!$B$2/AO8))</f>
        <v/>
      </c>
      <c r="AS8" s="2" t="str">
        <f>IF(O8="","",VLOOKUP(O8,Inflation!$A$2:'Inflation'!$B$25,2))</f>
        <v/>
      </c>
      <c r="AT8" s="2" t="str">
        <f>IF(L8="","",L8*(Inflation!$B$2/AS8))</f>
        <v/>
      </c>
      <c r="AU8" s="2" t="str">
        <f>IF(M8="","",M8*(Inflation!$B$2/AS8))</f>
        <v/>
      </c>
      <c r="AV8" s="2" t="str">
        <f>IF(N8="","",N8*(Inflation!$B$2/AS8))</f>
        <v/>
      </c>
      <c r="AW8" s="2" t="str">
        <f>IF(S8="","",VLOOKUP(S8,Inflation!$A$2:'Inflation'!$B$25,2))</f>
        <v/>
      </c>
      <c r="AX8" s="2" t="str">
        <f>IF(P8="","",P8*(Inflation!$B$2/AW8))</f>
        <v/>
      </c>
      <c r="AY8" s="2" t="str">
        <f>IF(Q8="","",Q8*(Inflation!$B$2/AW8))</f>
        <v/>
      </c>
      <c r="AZ8" s="2" t="str">
        <f>IF(R8="","",R8*(Inflation!$B$2/AW8))</f>
        <v/>
      </c>
      <c r="BA8" s="2" t="str">
        <f>IF(W8="","",VLOOKUP(W8,Inflation!$A$2:'Inflation'!$B$25,2))</f>
        <v/>
      </c>
      <c r="BB8" s="2" t="str">
        <f>IF(T8="","",T8*(Inflation!$B$2/BA8))</f>
        <v/>
      </c>
      <c r="BC8" s="2" t="str">
        <f>IF(U8="","",U8*(Inflation!$B$2/BA8))</f>
        <v/>
      </c>
      <c r="BD8" s="2" t="str">
        <f>IF(V8="","",V8*(Inflation!$B$2/BA8))</f>
        <v/>
      </c>
      <c r="BE8" s="2" t="str">
        <f>IF(AA8="","",VLOOKUP(AA8,Inflation!$A$2:'Inflation'!$B$25,2))</f>
        <v/>
      </c>
      <c r="BF8" s="2" t="str">
        <f>IF(X8="","",X8*(Inflation!$B$2/BE8))</f>
        <v/>
      </c>
      <c r="BG8" s="2" t="str">
        <f>IF(Y8="","",Y8*(Inflation!$B$2/BE8))</f>
        <v/>
      </c>
      <c r="BH8" s="2" t="str">
        <f>IF(Z8="","",Z8*(Inflation!$B$2/BE8))</f>
        <v/>
      </c>
      <c r="BI8" s="2" t="str">
        <f>IF(AE8="","",VLOOKUP(AE8,Inflation!$A$2:'Inflation'!$B$25,2))</f>
        <v/>
      </c>
      <c r="BJ8" s="2" t="str">
        <f>IF(AB8="","",AB8*(Inflation!$B$2/BI8))</f>
        <v/>
      </c>
      <c r="BK8" s="2" t="str">
        <f>IF(AC8="","",AC8*(Inflation!$B$2/BI8))</f>
        <v/>
      </c>
      <c r="BL8" s="2" t="str">
        <f>IF(AD8="","",AD8*(Inflation!$B$2/BI8))</f>
        <v/>
      </c>
      <c r="BM8" s="2" t="str">
        <f>IF(AI8="","",VLOOKUP(AI8,Inflation!$A$2:'Inflation'!$B$25,2))</f>
        <v/>
      </c>
      <c r="BN8" s="2" t="str">
        <f>IF(AF8="","",AF8*(Inflation!$B$2/BM8))</f>
        <v/>
      </c>
      <c r="BO8" s="2" t="str">
        <f>IF(AG8="","",AG8*(Inflation!$B$2/BM8))</f>
        <v/>
      </c>
      <c r="BP8" s="2" t="str">
        <f>IF(AH8="","",AH8*(Inflation!$B$2/BM8))</f>
        <v/>
      </c>
      <c r="BQ8" s="2" t="str">
        <f>IF(AM8="","",VLOOKUP(AM8,Inflation!$A$2:'Inflation'!$B$25,2))</f>
        <v/>
      </c>
      <c r="BR8" s="2" t="str">
        <f>IF(AJ8="","",AJ8*(Inflation!$B$2/BQ8))</f>
        <v/>
      </c>
      <c r="BS8" s="2" t="str">
        <f>IF(AK8="","",AK8*(Inflation!$B$2/BQ8))</f>
        <v/>
      </c>
      <c r="BT8" s="2" t="str">
        <f>IF(AL8="","",AL8*(Inflation!$B$2/BQ8))</f>
        <v/>
      </c>
    </row>
    <row r="9" spans="1:72" ht="21" x14ac:dyDescent="0.35">
      <c r="A9" s="2" t="s">
        <v>231</v>
      </c>
      <c r="B9" s="2" t="s">
        <v>40</v>
      </c>
      <c r="C9" s="2" t="s">
        <v>25</v>
      </c>
      <c r="D9" s="3" t="s">
        <v>232</v>
      </c>
      <c r="E9" s="5" t="s">
        <v>457</v>
      </c>
      <c r="F9" s="55" t="s">
        <v>486</v>
      </c>
      <c r="G9" s="89" t="s">
        <v>487</v>
      </c>
      <c r="H9" s="2"/>
      <c r="I9" s="2"/>
      <c r="J9" s="2"/>
      <c r="K9" s="2"/>
      <c r="L9" s="2"/>
      <c r="M9" s="2"/>
      <c r="N9" s="2"/>
      <c r="O9" s="2"/>
      <c r="P9" s="59">
        <v>169.9</v>
      </c>
      <c r="Q9" s="2"/>
      <c r="R9" s="2"/>
      <c r="S9" s="63">
        <v>2018</v>
      </c>
      <c r="T9" s="59">
        <v>169.9</v>
      </c>
      <c r="U9" s="2"/>
      <c r="V9" s="2"/>
      <c r="W9" s="63">
        <v>2018</v>
      </c>
      <c r="X9" s="59">
        <v>250</v>
      </c>
      <c r="Y9" s="2"/>
      <c r="Z9" s="2"/>
      <c r="AA9" s="63">
        <v>2020</v>
      </c>
      <c r="AB9" s="59">
        <v>250</v>
      </c>
      <c r="AC9" s="2"/>
      <c r="AD9" s="2"/>
      <c r="AE9" s="63">
        <v>2020</v>
      </c>
      <c r="AF9" s="2"/>
      <c r="AG9" s="2"/>
      <c r="AH9" s="2"/>
      <c r="AI9" s="2"/>
      <c r="AJ9" s="2"/>
      <c r="AK9" s="2"/>
      <c r="AL9" s="2"/>
      <c r="AM9" s="2"/>
      <c r="AO9" s="2" t="str">
        <f>IF(K9="","",VLOOKUP(K9,Inflation!$A$2:'Inflation'!$B$25,2))</f>
        <v/>
      </c>
      <c r="AP9" s="2" t="str">
        <f>IF(H9="","",H9*(Inflation!$B$2/AO9))</f>
        <v/>
      </c>
      <c r="AQ9" s="2" t="str">
        <f>IF(I9="","",I9*(Inflation!$B$2/AO9))</f>
        <v/>
      </c>
      <c r="AR9" s="2" t="str">
        <f>IF(J9="","",J9*(Inflation!$B$2/AO9))</f>
        <v/>
      </c>
      <c r="AS9" s="2" t="str">
        <f>IF(O9="","",VLOOKUP(O9,Inflation!$A$2:'Inflation'!$B$25,2))</f>
        <v/>
      </c>
      <c r="AT9" s="2" t="str">
        <f>IF(L9="","",L9*(Inflation!$B$2/AS9))</f>
        <v/>
      </c>
      <c r="AU9" s="2" t="str">
        <f>IF(M9="","",M9*(Inflation!$B$2/AS9))</f>
        <v/>
      </c>
      <c r="AV9" s="2" t="str">
        <f>IF(N9="","",N9*(Inflation!$B$2/AS9))</f>
        <v/>
      </c>
      <c r="AW9" s="2">
        <f>IF(S9="","",VLOOKUP(S9,Inflation!$A$2:'Inflation'!$B$25,2))</f>
        <v>110.339</v>
      </c>
      <c r="AX9" s="2">
        <f>IF(P9="","",P9*(Inflation!$B$2/AW9))</f>
        <v>122.84986903995869</v>
      </c>
      <c r="AY9" s="2" t="str">
        <f>IF(Q9="","",Q9*(Inflation!$B$2/AW9))</f>
        <v/>
      </c>
      <c r="AZ9" s="2" t="str">
        <f>IF(R9="","",R9*(Inflation!$B$2/AW9))</f>
        <v/>
      </c>
      <c r="BA9" s="2">
        <f>IF(W9="","",VLOOKUP(W9,Inflation!$A$2:'Inflation'!$B$25,2))</f>
        <v>110.339</v>
      </c>
      <c r="BB9" s="2">
        <f>IF(T9="","",T9*(Inflation!$B$2/BA9))</f>
        <v>122.84986903995869</v>
      </c>
      <c r="BC9" s="2" t="str">
        <f>IF(U9="","",U9*(Inflation!$B$2/BA9))</f>
        <v/>
      </c>
      <c r="BD9" s="2" t="str">
        <f>IF(V9="","",V9*(Inflation!$B$2/BA9))</f>
        <v/>
      </c>
      <c r="BE9" s="2">
        <f>IF(AA9="","",VLOOKUP(AA9,Inflation!$A$2:'Inflation'!$B$25,2))</f>
        <v>113.78400000000001</v>
      </c>
      <c r="BF9" s="2">
        <f>IF(X9="","",X9*(Inflation!$B$2/BE9))</f>
        <v>175.29485692188706</v>
      </c>
      <c r="BG9" s="2" t="str">
        <f>IF(Y9="","",Y9*(Inflation!$B$2/BE9))</f>
        <v/>
      </c>
      <c r="BH9" s="2" t="str">
        <f>IF(Z9="","",Z9*(Inflation!$B$2/BE9))</f>
        <v/>
      </c>
      <c r="BI9" s="2">
        <f>IF(AE9="","",VLOOKUP(AE9,Inflation!$A$2:'Inflation'!$B$25,2))</f>
        <v>113.78400000000001</v>
      </c>
      <c r="BJ9" s="2">
        <f>IF(AB9="","",AB9*(Inflation!$B$2/BI9))</f>
        <v>175.29485692188706</v>
      </c>
      <c r="BK9" s="2" t="str">
        <f>IF(AC9="","",AC9*(Inflation!$B$2/BI9))</f>
        <v/>
      </c>
      <c r="BL9" s="2" t="str">
        <f>IF(AD9="","",AD9*(Inflation!$B$2/BI9))</f>
        <v/>
      </c>
      <c r="BM9" s="2" t="str">
        <f>IF(AI9="","",VLOOKUP(AI9,Inflation!$A$2:'Inflation'!$B$25,2))</f>
        <v/>
      </c>
      <c r="BN9" s="2" t="str">
        <f>IF(AF9="","",AF9*(Inflation!$B$2/BM9))</f>
        <v/>
      </c>
      <c r="BO9" s="2" t="str">
        <f>IF(AG9="","",AG9*(Inflation!$B$2/BM9))</f>
        <v/>
      </c>
      <c r="BP9" s="2" t="str">
        <f>IF(AH9="","",AH9*(Inflation!$B$2/BM9))</f>
        <v/>
      </c>
      <c r="BQ9" s="2" t="str">
        <f>IF(AM9="","",VLOOKUP(AM9,Inflation!$A$2:'Inflation'!$B$25,2))</f>
        <v/>
      </c>
      <c r="BR9" s="2" t="str">
        <f>IF(AJ9="","",AJ9*(Inflation!$B$2/BQ9))</f>
        <v/>
      </c>
      <c r="BS9" s="2" t="str">
        <f>IF(AK9="","",AK9*(Inflation!$B$2/BQ9))</f>
        <v/>
      </c>
      <c r="BT9" s="2" t="str">
        <f>IF(AL9="","",AL9*(Inflation!$B$2/BQ9))</f>
        <v/>
      </c>
    </row>
    <row r="10" spans="1:72" ht="42" x14ac:dyDescent="0.35">
      <c r="A10" s="2" t="s">
        <v>233</v>
      </c>
      <c r="B10" s="2" t="s">
        <v>40</v>
      </c>
      <c r="C10" s="2" t="s">
        <v>25</v>
      </c>
      <c r="D10" s="3" t="s">
        <v>234</v>
      </c>
      <c r="E10" s="5" t="s">
        <v>457</v>
      </c>
      <c r="F10" s="55" t="s">
        <v>488</v>
      </c>
      <c r="G10" s="89" t="s">
        <v>489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59">
        <v>170</v>
      </c>
      <c r="Y10" s="2"/>
      <c r="Z10" s="2"/>
      <c r="AA10" s="63">
        <v>2020</v>
      </c>
      <c r="AB10" s="59">
        <v>170</v>
      </c>
      <c r="AC10" s="2"/>
      <c r="AD10" s="2"/>
      <c r="AE10" s="63">
        <v>2020</v>
      </c>
      <c r="AF10" s="59"/>
      <c r="AG10" s="2"/>
      <c r="AH10" s="2"/>
      <c r="AI10" s="63">
        <v>2020</v>
      </c>
      <c r="AJ10" s="59"/>
      <c r="AK10" s="2"/>
      <c r="AL10" s="2"/>
      <c r="AM10" s="63">
        <v>2020</v>
      </c>
      <c r="AO10" s="2" t="str">
        <f>IF(K10="","",VLOOKUP(K10,Inflation!$A$2:'Inflation'!$B$25,2))</f>
        <v/>
      </c>
      <c r="AP10" s="2" t="str">
        <f>IF(H10="","",H10*(Inflation!$B$2/AO10))</f>
        <v/>
      </c>
      <c r="AQ10" s="2" t="str">
        <f>IF(I10="","",I10*(Inflation!$B$2/AO10))</f>
        <v/>
      </c>
      <c r="AR10" s="2" t="str">
        <f>IF(J10="","",J10*(Inflation!$B$2/AO10))</f>
        <v/>
      </c>
      <c r="AS10" s="2" t="str">
        <f>IF(O10="","",VLOOKUP(O10,Inflation!$A$2:'Inflation'!$B$25,2))</f>
        <v/>
      </c>
      <c r="AT10" s="2" t="str">
        <f>IF(L10="","",L10*(Inflation!$B$2/AS10))</f>
        <v/>
      </c>
      <c r="AU10" s="2" t="str">
        <f>IF(M10="","",M10*(Inflation!$B$2/AS10))</f>
        <v/>
      </c>
      <c r="AV10" s="2" t="str">
        <f>IF(N10="","",N10*(Inflation!$B$2/AS10))</f>
        <v/>
      </c>
      <c r="AW10" s="2" t="str">
        <f>IF(S10="","",VLOOKUP(S10,Inflation!$A$2:'Inflation'!$B$25,2))</f>
        <v/>
      </c>
      <c r="AX10" s="2" t="str">
        <f>IF(P10="","",P10*(Inflation!$B$2/AW10))</f>
        <v/>
      </c>
      <c r="AY10" s="2" t="str">
        <f>IF(Q10="","",Q10*(Inflation!$B$2/AW10))</f>
        <v/>
      </c>
      <c r="AZ10" s="2" t="str">
        <f>IF(R10="","",R10*(Inflation!$B$2/AW10))</f>
        <v/>
      </c>
      <c r="BA10" s="2" t="str">
        <f>IF(W10="","",VLOOKUP(W10,Inflation!$A$2:'Inflation'!$B$25,2))</f>
        <v/>
      </c>
      <c r="BB10" s="2" t="str">
        <f>IF(T10="","",T10*(Inflation!$B$2/BA10))</f>
        <v/>
      </c>
      <c r="BC10" s="2" t="str">
        <f>IF(U10="","",U10*(Inflation!$B$2/BA10))</f>
        <v/>
      </c>
      <c r="BD10" s="2" t="str">
        <f>IF(V10="","",V10*(Inflation!$B$2/BA10))</f>
        <v/>
      </c>
      <c r="BE10" s="2">
        <f>IF(AA10="","",VLOOKUP(AA10,Inflation!$A$2:'Inflation'!$B$25,2))</f>
        <v>113.78400000000001</v>
      </c>
      <c r="BF10" s="2">
        <f>IF(X10="","",X10*(Inflation!$B$2/BE10))</f>
        <v>119.2005027068832</v>
      </c>
      <c r="BG10" s="2" t="str">
        <f>IF(Y10="","",Y10*(Inflation!$B$2/BE10))</f>
        <v/>
      </c>
      <c r="BH10" s="2" t="str">
        <f>IF(Z10="","",Z10*(Inflation!$B$2/BE10))</f>
        <v/>
      </c>
      <c r="BI10" s="2">
        <f>IF(AE10="","",VLOOKUP(AE10,Inflation!$A$2:'Inflation'!$B$25,2))</f>
        <v>113.78400000000001</v>
      </c>
      <c r="BJ10" s="2">
        <f>IF(AB10="","",AB10*(Inflation!$B$2/BI10))</f>
        <v>119.2005027068832</v>
      </c>
      <c r="BK10" s="2" t="str">
        <f>IF(AC10="","",AC10*(Inflation!$B$2/BI10))</f>
        <v/>
      </c>
      <c r="BL10" s="2" t="str">
        <f>IF(AD10="","",AD10*(Inflation!$B$2/BI10))</f>
        <v/>
      </c>
      <c r="BM10" s="2">
        <f>IF(AI10="","",VLOOKUP(AI10,Inflation!$A$2:'Inflation'!$B$25,2))</f>
        <v>113.78400000000001</v>
      </c>
      <c r="BN10" s="2" t="str">
        <f>IF(AF10="","",AF10*(Inflation!$B$2/BM10))</f>
        <v/>
      </c>
      <c r="BO10" s="2" t="str">
        <f>IF(AG10="","",AG10*(Inflation!$B$2/BM10))</f>
        <v/>
      </c>
      <c r="BP10" s="2" t="str">
        <f>IF(AH10="","",AH10*(Inflation!$B$2/BM10))</f>
        <v/>
      </c>
      <c r="BQ10" s="2">
        <f>IF(AM10="","",VLOOKUP(AM10,Inflation!$A$2:'Inflation'!$B$25,2))</f>
        <v>113.78400000000001</v>
      </c>
      <c r="BR10" s="2" t="str">
        <f>IF(AJ10="","",AJ10*(Inflation!$B$2/BQ10))</f>
        <v/>
      </c>
      <c r="BS10" s="2" t="str">
        <f>IF(AK10="","",AK10*(Inflation!$B$2/BQ10))</f>
        <v/>
      </c>
      <c r="BT10" s="2" t="str">
        <f>IF(AL10="","",AL10*(Inflation!$B$2/BQ10))</f>
        <v/>
      </c>
    </row>
    <row r="11" spans="1:72" ht="21" x14ac:dyDescent="0.35">
      <c r="A11" s="2" t="s">
        <v>235</v>
      </c>
      <c r="B11" s="2" t="s">
        <v>40</v>
      </c>
      <c r="C11" s="2" t="s">
        <v>25</v>
      </c>
      <c r="D11" s="3" t="s">
        <v>236</v>
      </c>
      <c r="E11" s="5" t="s">
        <v>458</v>
      </c>
      <c r="F11" s="55" t="s">
        <v>490</v>
      </c>
      <c r="G11" s="89" t="s">
        <v>491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59">
        <v>-73</v>
      </c>
      <c r="Y11" s="2"/>
      <c r="Z11" s="2"/>
      <c r="AA11" s="63">
        <v>2019</v>
      </c>
      <c r="AB11" s="59">
        <v>-74</v>
      </c>
      <c r="AC11" s="2"/>
      <c r="AD11" s="2"/>
      <c r="AE11" s="63">
        <v>2019</v>
      </c>
      <c r="AF11" s="2"/>
      <c r="AG11" s="2"/>
      <c r="AH11" s="2"/>
      <c r="AI11" s="2"/>
      <c r="AJ11" s="2"/>
      <c r="AK11" s="2"/>
      <c r="AL11" s="2"/>
      <c r="AM11" s="2"/>
      <c r="AO11" s="2" t="str">
        <f>IF(K11="","",VLOOKUP(K11,Inflation!$A$2:'Inflation'!$B$25,2))</f>
        <v/>
      </c>
      <c r="AP11" s="2" t="str">
        <f>IF(H11="","",H11*(Inflation!$B$2/AO11))</f>
        <v/>
      </c>
      <c r="AQ11" s="2" t="str">
        <f>IF(I11="","",I11*(Inflation!$B$2/AO11))</f>
        <v/>
      </c>
      <c r="AR11" s="2" t="str">
        <f>IF(J11="","",J11*(Inflation!$B$2/AO11))</f>
        <v/>
      </c>
      <c r="AS11" s="2" t="str">
        <f>IF(O11="","",VLOOKUP(O11,Inflation!$A$2:'Inflation'!$B$25,2))</f>
        <v/>
      </c>
      <c r="AT11" s="2" t="str">
        <f>IF(L11="","",L11*(Inflation!$B$2/AS11))</f>
        <v/>
      </c>
      <c r="AU11" s="2" t="str">
        <f>IF(M11="","",M11*(Inflation!$B$2/AS11))</f>
        <v/>
      </c>
      <c r="AV11" s="2" t="str">
        <f>IF(N11="","",N11*(Inflation!$B$2/AS11))</f>
        <v/>
      </c>
      <c r="AW11" s="2" t="str">
        <f>IF(S11="","",VLOOKUP(S11,Inflation!$A$2:'Inflation'!$B$25,2))</f>
        <v/>
      </c>
      <c r="AX11" s="2" t="str">
        <f>IF(P11="","",P11*(Inflation!$B$2/AW11))</f>
        <v/>
      </c>
      <c r="AY11" s="2" t="str">
        <f>IF(Q11="","",Q11*(Inflation!$B$2/AW11))</f>
        <v/>
      </c>
      <c r="AZ11" s="2" t="str">
        <f>IF(R11="","",R11*(Inflation!$B$2/AW11))</f>
        <v/>
      </c>
      <c r="BA11" s="2" t="str">
        <f>IF(W11="","",VLOOKUP(W11,Inflation!$A$2:'Inflation'!$B$25,2))</f>
        <v/>
      </c>
      <c r="BB11" s="2" t="str">
        <f>IF(T11="","",T11*(Inflation!$B$2/BA11))</f>
        <v/>
      </c>
      <c r="BC11" s="2" t="str">
        <f>IF(U11="","",U11*(Inflation!$B$2/BA11))</f>
        <v/>
      </c>
      <c r="BD11" s="2" t="str">
        <f>IF(V11="","",V11*(Inflation!$B$2/BA11))</f>
        <v/>
      </c>
      <c r="BE11" s="2">
        <f>IF(AA11="","",VLOOKUP(AA11,Inflation!$A$2:'Inflation'!$B$25,2))</f>
        <v>112.318</v>
      </c>
      <c r="BF11" s="2">
        <f>IF(X11="","",X11*(Inflation!$B$2/BE11))</f>
        <v>-51.854190779750354</v>
      </c>
      <c r="BG11" s="2" t="str">
        <f>IF(Y11="","",Y11*(Inflation!$B$2/BE11))</f>
        <v/>
      </c>
      <c r="BH11" s="2" t="str">
        <f>IF(Z11="","",Z11*(Inflation!$B$2/BE11))</f>
        <v/>
      </c>
      <c r="BI11" s="2">
        <f>IF(AE11="","",VLOOKUP(AE11,Inflation!$A$2:'Inflation'!$B$25,2))</f>
        <v>112.318</v>
      </c>
      <c r="BJ11" s="2">
        <f>IF(AB11="","",AB11*(Inflation!$B$2/BI11))</f>
        <v>-52.564522160294878</v>
      </c>
      <c r="BK11" s="2" t="str">
        <f>IF(AC11="","",AC11*(Inflation!$B$2/BI11))</f>
        <v/>
      </c>
      <c r="BL11" s="2" t="str">
        <f>IF(AD11="","",AD11*(Inflation!$B$2/BI11))</f>
        <v/>
      </c>
      <c r="BM11" s="2" t="str">
        <f>IF(AI11="","",VLOOKUP(AI11,Inflation!$A$2:'Inflation'!$B$25,2))</f>
        <v/>
      </c>
      <c r="BN11" s="2" t="str">
        <f>IF(AF11="","",AF11*(Inflation!$B$2/BM11))</f>
        <v/>
      </c>
      <c r="BO11" s="2" t="str">
        <f>IF(AG11="","",AG11*(Inflation!$B$2/BM11))</f>
        <v/>
      </c>
      <c r="BP11" s="2" t="str">
        <f>IF(AH11="","",AH11*(Inflation!$B$2/BM11))</f>
        <v/>
      </c>
      <c r="BQ11" s="2" t="str">
        <f>IF(AM11="","",VLOOKUP(AM11,Inflation!$A$2:'Inflation'!$B$25,2))</f>
        <v/>
      </c>
      <c r="BR11" s="2" t="str">
        <f>IF(AJ11="","",AJ11*(Inflation!$B$2/BQ11))</f>
        <v/>
      </c>
      <c r="BS11" s="2" t="str">
        <f>IF(AK11="","",AK11*(Inflation!$B$2/BQ11))</f>
        <v/>
      </c>
      <c r="BT11" s="2" t="str">
        <f>IF(AL11="","",AL11*(Inflation!$B$2/BQ11))</f>
        <v/>
      </c>
    </row>
    <row r="12" spans="1:72" ht="21" x14ac:dyDescent="0.35">
      <c r="A12" s="2" t="s">
        <v>237</v>
      </c>
      <c r="B12" s="2" t="s">
        <v>40</v>
      </c>
      <c r="C12" s="2" t="s">
        <v>25</v>
      </c>
      <c r="D12" s="3" t="s">
        <v>238</v>
      </c>
      <c r="E12" s="5" t="s">
        <v>457</v>
      </c>
      <c r="F12" s="55" t="s">
        <v>492</v>
      </c>
      <c r="G12" s="89" t="s">
        <v>493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59">
        <v>300</v>
      </c>
      <c r="Y12" s="2"/>
      <c r="Z12" s="2"/>
      <c r="AA12" s="63">
        <v>2019</v>
      </c>
      <c r="AB12" s="59">
        <v>300</v>
      </c>
      <c r="AC12" s="2"/>
      <c r="AD12" s="2"/>
      <c r="AE12" s="63">
        <v>2019</v>
      </c>
      <c r="AF12" s="2"/>
      <c r="AG12" s="2"/>
      <c r="AH12" s="2"/>
      <c r="AI12" s="2"/>
      <c r="AJ12" s="2"/>
      <c r="AK12" s="2"/>
      <c r="AL12" s="2"/>
      <c r="AM12" s="2"/>
      <c r="AO12" s="2" t="str">
        <f>IF(K12="","",VLOOKUP(K12,Inflation!$A$2:'Inflation'!$B$25,2))</f>
        <v/>
      </c>
      <c r="AP12" s="2" t="str">
        <f>IF(H12="","",H12*(Inflation!$B$2/AO12))</f>
        <v/>
      </c>
      <c r="AQ12" s="2" t="str">
        <f>IF(I12="","",I12*(Inflation!$B$2/AO12))</f>
        <v/>
      </c>
      <c r="AR12" s="2" t="str">
        <f>IF(J12="","",J12*(Inflation!$B$2/AO12))</f>
        <v/>
      </c>
      <c r="AS12" s="2" t="str">
        <f>IF(O12="","",VLOOKUP(O12,Inflation!$A$2:'Inflation'!$B$25,2))</f>
        <v/>
      </c>
      <c r="AT12" s="2" t="str">
        <f>IF(L12="","",L12*(Inflation!$B$2/AS12))</f>
        <v/>
      </c>
      <c r="AU12" s="2" t="str">
        <f>IF(M12="","",M12*(Inflation!$B$2/AS12))</f>
        <v/>
      </c>
      <c r="AV12" s="2" t="str">
        <f>IF(N12="","",N12*(Inflation!$B$2/AS12))</f>
        <v/>
      </c>
      <c r="AW12" s="2" t="str">
        <f>IF(S12="","",VLOOKUP(S12,Inflation!$A$2:'Inflation'!$B$25,2))</f>
        <v/>
      </c>
      <c r="AX12" s="2" t="str">
        <f>IF(P12="","",P12*(Inflation!$B$2/AW12))</f>
        <v/>
      </c>
      <c r="AY12" s="2" t="str">
        <f>IF(Q12="","",Q12*(Inflation!$B$2/AW12))</f>
        <v/>
      </c>
      <c r="AZ12" s="2" t="str">
        <f>IF(R12="","",R12*(Inflation!$B$2/AW12))</f>
        <v/>
      </c>
      <c r="BA12" s="2" t="str">
        <f>IF(W12="","",VLOOKUP(W12,Inflation!$A$2:'Inflation'!$B$25,2))</f>
        <v/>
      </c>
      <c r="BB12" s="2" t="str">
        <f>IF(T12="","",T12*(Inflation!$B$2/BA12))</f>
        <v/>
      </c>
      <c r="BC12" s="2" t="str">
        <f>IF(U12="","",U12*(Inflation!$B$2/BA12))</f>
        <v/>
      </c>
      <c r="BD12" s="2" t="str">
        <f>IF(V12="","",V12*(Inflation!$B$2/BA12))</f>
        <v/>
      </c>
      <c r="BE12" s="2">
        <f>IF(AA12="","",VLOOKUP(AA12,Inflation!$A$2:'Inflation'!$B$25,2))</f>
        <v>112.318</v>
      </c>
      <c r="BF12" s="2">
        <f>IF(X12="","",X12*(Inflation!$B$2/BE12))</f>
        <v>213.09941416335761</v>
      </c>
      <c r="BG12" s="2" t="str">
        <f>IF(Y12="","",Y12*(Inflation!$B$2/BE12))</f>
        <v/>
      </c>
      <c r="BH12" s="2" t="str">
        <f>IF(Z12="","",Z12*(Inflation!$B$2/BE12))</f>
        <v/>
      </c>
      <c r="BI12" s="2">
        <f>IF(AE12="","",VLOOKUP(AE12,Inflation!$A$2:'Inflation'!$B$25,2))</f>
        <v>112.318</v>
      </c>
      <c r="BJ12" s="2">
        <f>IF(AB12="","",AB12*(Inflation!$B$2/BI12))</f>
        <v>213.09941416335761</v>
      </c>
      <c r="BK12" s="2" t="str">
        <f>IF(AC12="","",AC12*(Inflation!$B$2/BI12))</f>
        <v/>
      </c>
      <c r="BL12" s="2" t="str">
        <f>IF(AD12="","",AD12*(Inflation!$B$2/BI12))</f>
        <v/>
      </c>
      <c r="BM12" s="2" t="str">
        <f>IF(AI12="","",VLOOKUP(AI12,Inflation!$A$2:'Inflation'!$B$25,2))</f>
        <v/>
      </c>
      <c r="BN12" s="2" t="str">
        <f>IF(AF12="","",AF12*(Inflation!$B$2/BM12))</f>
        <v/>
      </c>
      <c r="BO12" s="2" t="str">
        <f>IF(AG12="","",AG12*(Inflation!$B$2/BM12))</f>
        <v/>
      </c>
      <c r="BP12" s="2" t="str">
        <f>IF(AH12="","",AH12*(Inflation!$B$2/BM12))</f>
        <v/>
      </c>
      <c r="BQ12" s="2" t="str">
        <f>IF(AM12="","",VLOOKUP(AM12,Inflation!$A$2:'Inflation'!$B$25,2))</f>
        <v/>
      </c>
      <c r="BR12" s="2" t="str">
        <f>IF(AJ12="","",AJ12*(Inflation!$B$2/BQ12))</f>
        <v/>
      </c>
      <c r="BS12" s="2" t="str">
        <f>IF(AK12="","",AK12*(Inflation!$B$2/BQ12))</f>
        <v/>
      </c>
      <c r="BT12" s="2" t="str">
        <f>IF(AL12="","",AL12*(Inflation!$B$2/BQ12))</f>
        <v/>
      </c>
    </row>
    <row r="13" spans="1:72" ht="31.5" x14ac:dyDescent="0.35">
      <c r="A13" s="2" t="s">
        <v>239</v>
      </c>
      <c r="B13" s="2" t="s">
        <v>40</v>
      </c>
      <c r="C13" s="2" t="s">
        <v>25</v>
      </c>
      <c r="D13" s="3" t="s">
        <v>240</v>
      </c>
      <c r="E13" s="5" t="s">
        <v>457</v>
      </c>
      <c r="F13" s="55" t="s">
        <v>494</v>
      </c>
      <c r="G13" s="89" t="s">
        <v>495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59">
        <v>1310</v>
      </c>
      <c r="Y13" s="2"/>
      <c r="Z13" s="2"/>
      <c r="AA13" s="63">
        <v>2019</v>
      </c>
      <c r="AB13" s="59">
        <v>1310</v>
      </c>
      <c r="AC13" s="2"/>
      <c r="AD13" s="2"/>
      <c r="AE13" s="63">
        <v>2019</v>
      </c>
      <c r="AF13" s="2"/>
      <c r="AG13" s="2"/>
      <c r="AH13" s="2"/>
      <c r="AI13" s="2"/>
      <c r="AJ13" s="2"/>
      <c r="AK13" s="2"/>
      <c r="AL13" s="2"/>
      <c r="AM13" s="2"/>
      <c r="AO13" s="2" t="str">
        <f>IF(K13="","",VLOOKUP(K13,Inflation!$A$2:'Inflation'!$B$25,2))</f>
        <v/>
      </c>
      <c r="AP13" s="2" t="str">
        <f>IF(H13="","",H13*(Inflation!$B$2/AO13))</f>
        <v/>
      </c>
      <c r="AQ13" s="2" t="str">
        <f>IF(I13="","",I13*(Inflation!$B$2/AO13))</f>
        <v/>
      </c>
      <c r="AR13" s="2" t="str">
        <f>IF(J13="","",J13*(Inflation!$B$2/AO13))</f>
        <v/>
      </c>
      <c r="AS13" s="2" t="str">
        <f>IF(O13="","",VLOOKUP(O13,Inflation!$A$2:'Inflation'!$B$25,2))</f>
        <v/>
      </c>
      <c r="AT13" s="2" t="str">
        <f>IF(L13="","",L13*(Inflation!$B$2/AS13))</f>
        <v/>
      </c>
      <c r="AU13" s="2" t="str">
        <f>IF(M13="","",M13*(Inflation!$B$2/AS13))</f>
        <v/>
      </c>
      <c r="AV13" s="2" t="str">
        <f>IF(N13="","",N13*(Inflation!$B$2/AS13))</f>
        <v/>
      </c>
      <c r="AW13" s="2" t="str">
        <f>IF(S13="","",VLOOKUP(S13,Inflation!$A$2:'Inflation'!$B$25,2))</f>
        <v/>
      </c>
      <c r="AX13" s="2" t="str">
        <f>IF(P13="","",P13*(Inflation!$B$2/AW13))</f>
        <v/>
      </c>
      <c r="AY13" s="2" t="str">
        <f>IF(Q13="","",Q13*(Inflation!$B$2/AW13))</f>
        <v/>
      </c>
      <c r="AZ13" s="2" t="str">
        <f>IF(R13="","",R13*(Inflation!$B$2/AW13))</f>
        <v/>
      </c>
      <c r="BA13" s="2" t="str">
        <f>IF(W13="","",VLOOKUP(W13,Inflation!$A$2:'Inflation'!$B$25,2))</f>
        <v/>
      </c>
      <c r="BB13" s="2" t="str">
        <f>IF(T13="","",T13*(Inflation!$B$2/BA13))</f>
        <v/>
      </c>
      <c r="BC13" s="2" t="str">
        <f>IF(U13="","",U13*(Inflation!$B$2/BA13))</f>
        <v/>
      </c>
      <c r="BD13" s="2" t="str">
        <f>IF(V13="","",V13*(Inflation!$B$2/BA13))</f>
        <v/>
      </c>
      <c r="BE13" s="2">
        <f>IF(AA13="","",VLOOKUP(AA13,Inflation!$A$2:'Inflation'!$B$25,2))</f>
        <v>112.318</v>
      </c>
      <c r="BF13" s="2">
        <f>IF(X13="","",X13*(Inflation!$B$2/BE13))</f>
        <v>930.53410851332831</v>
      </c>
      <c r="BG13" s="2" t="str">
        <f>IF(Y13="","",Y13*(Inflation!$B$2/BE13))</f>
        <v/>
      </c>
      <c r="BH13" s="2" t="str">
        <f>IF(Z13="","",Z13*(Inflation!$B$2/BE13))</f>
        <v/>
      </c>
      <c r="BI13" s="2">
        <f>IF(AE13="","",VLOOKUP(AE13,Inflation!$A$2:'Inflation'!$B$25,2))</f>
        <v>112.318</v>
      </c>
      <c r="BJ13" s="2">
        <f>IF(AB13="","",AB13*(Inflation!$B$2/BI13))</f>
        <v>930.53410851332831</v>
      </c>
      <c r="BK13" s="2" t="str">
        <f>IF(AC13="","",AC13*(Inflation!$B$2/BI13))</f>
        <v/>
      </c>
      <c r="BL13" s="2" t="str">
        <f>IF(AD13="","",AD13*(Inflation!$B$2/BI13))</f>
        <v/>
      </c>
      <c r="BM13" s="2" t="str">
        <f>IF(AI13="","",VLOOKUP(AI13,Inflation!$A$2:'Inflation'!$B$25,2))</f>
        <v/>
      </c>
      <c r="BN13" s="2" t="str">
        <f>IF(AF13="","",AF13*(Inflation!$B$2/BM13))</f>
        <v/>
      </c>
      <c r="BO13" s="2" t="str">
        <f>IF(AG13="","",AG13*(Inflation!$B$2/BM13))</f>
        <v/>
      </c>
      <c r="BP13" s="2" t="str">
        <f>IF(AH13="","",AH13*(Inflation!$B$2/BM13))</f>
        <v/>
      </c>
      <c r="BQ13" s="2" t="str">
        <f>IF(AM13="","",VLOOKUP(AM13,Inflation!$A$2:'Inflation'!$B$25,2))</f>
        <v/>
      </c>
      <c r="BR13" s="2" t="str">
        <f>IF(AJ13="","",AJ13*(Inflation!$B$2/BQ13))</f>
        <v/>
      </c>
      <c r="BS13" s="2" t="str">
        <f>IF(AK13="","",AK13*(Inflation!$B$2/BQ13))</f>
        <v/>
      </c>
      <c r="BT13" s="2" t="str">
        <f>IF(AL13="","",AL13*(Inflation!$B$2/BQ13))</f>
        <v/>
      </c>
    </row>
    <row r="14" spans="1:72" ht="31.5" x14ac:dyDescent="0.35">
      <c r="A14" s="2" t="s">
        <v>241</v>
      </c>
      <c r="B14" s="2" t="s">
        <v>40</v>
      </c>
      <c r="C14" s="2" t="s">
        <v>25</v>
      </c>
      <c r="D14" s="3" t="s">
        <v>242</v>
      </c>
      <c r="E14" s="5"/>
      <c r="F14" s="55" t="s">
        <v>496</v>
      </c>
      <c r="G14" s="89" t="s">
        <v>497</v>
      </c>
      <c r="H14" s="2"/>
      <c r="I14" s="2"/>
      <c r="J14" s="2"/>
      <c r="K14" s="2"/>
      <c r="L14" s="2"/>
      <c r="M14" s="2"/>
      <c r="N14" s="2"/>
      <c r="O14" s="2"/>
      <c r="P14" s="59">
        <v>39.4</v>
      </c>
      <c r="Q14" s="2">
        <f>P14*(4759.44/11898.6)</f>
        <v>15.759999999999998</v>
      </c>
      <c r="R14" s="2">
        <f>P14*(19794.4/11898.6)</f>
        <v>65.545472576605647</v>
      </c>
      <c r="S14" s="63">
        <v>2019</v>
      </c>
      <c r="T14" s="59">
        <v>38.700000000000003</v>
      </c>
      <c r="U14" s="2">
        <f>T14*(4759.44/11898.6)</f>
        <v>15.48</v>
      </c>
      <c r="V14" s="2">
        <f>T14*(19794.4/11898.6)</f>
        <v>64.380959104432463</v>
      </c>
      <c r="W14" s="63">
        <v>2019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O14" s="2" t="str">
        <f>IF(K14="","",VLOOKUP(K14,Inflation!$A$2:'Inflation'!$B$25,2))</f>
        <v/>
      </c>
      <c r="AP14" s="2" t="str">
        <f>IF(H14="","",H14*(Inflation!$B$2/AO14))</f>
        <v/>
      </c>
      <c r="AQ14" s="2" t="str">
        <f>IF(I14="","",I14*(Inflation!$B$2/AO14))</f>
        <v/>
      </c>
      <c r="AR14" s="2" t="str">
        <f>IF(J14="","",J14*(Inflation!$B$2/AO14))</f>
        <v/>
      </c>
      <c r="AS14" s="2" t="str">
        <f>IF(O14="","",VLOOKUP(O14,Inflation!$A$2:'Inflation'!$B$25,2))</f>
        <v/>
      </c>
      <c r="AT14" s="2" t="str">
        <f>IF(L14="","",L14*(Inflation!$B$2/AS14))</f>
        <v/>
      </c>
      <c r="AU14" s="2" t="str">
        <f>IF(M14="","",M14*(Inflation!$B$2/AS14))</f>
        <v/>
      </c>
      <c r="AV14" s="2" t="str">
        <f>IF(N14="","",N14*(Inflation!$B$2/AS14))</f>
        <v/>
      </c>
      <c r="AW14" s="2">
        <f>IF(S14="","",VLOOKUP(S14,Inflation!$A$2:'Inflation'!$B$25,2))</f>
        <v>112.318</v>
      </c>
      <c r="AX14" s="2">
        <f>IF(P14="","",P14*(Inflation!$B$2/AW14))</f>
        <v>27.987056393454299</v>
      </c>
      <c r="AY14" s="2">
        <f>IF(Q14="","",Q14*(Inflation!$B$2/AW14))</f>
        <v>11.194822557381718</v>
      </c>
      <c r="AZ14" s="2">
        <f>IF(R14="","",R14*(Inflation!$B$2/AW14))</f>
        <v>46.559006023783617</v>
      </c>
      <c r="BA14" s="2">
        <f>IF(W14="","",VLOOKUP(W14,Inflation!$A$2:'Inflation'!$B$25,2))</f>
        <v>112.318</v>
      </c>
      <c r="BB14" s="2">
        <f>IF(T14="","",T14*(Inflation!$B$2/BA14))</f>
        <v>27.489824427073135</v>
      </c>
      <c r="BC14" s="2">
        <f>IF(U14="","",U14*(Inflation!$B$2/BA14))</f>
        <v>10.995929770829253</v>
      </c>
      <c r="BD14" s="2">
        <f>IF(V14="","",V14*(Inflation!$B$2/BA14))</f>
        <v>45.731815561432143</v>
      </c>
      <c r="BE14" s="2" t="str">
        <f>IF(AA14="","",VLOOKUP(AA14,Inflation!$A$2:'Inflation'!$B$25,2))</f>
        <v/>
      </c>
      <c r="BF14" s="2" t="str">
        <f>IF(X14="","",X14*(Inflation!$B$2/BE14))</f>
        <v/>
      </c>
      <c r="BG14" s="2" t="str">
        <f>IF(Y14="","",Y14*(Inflation!$B$2/BE14))</f>
        <v/>
      </c>
      <c r="BH14" s="2" t="str">
        <f>IF(Z14="","",Z14*(Inflation!$B$2/BE14))</f>
        <v/>
      </c>
      <c r="BI14" s="2" t="str">
        <f>IF(AE14="","",VLOOKUP(AE14,Inflation!$A$2:'Inflation'!$B$25,2))</f>
        <v/>
      </c>
      <c r="BJ14" s="2" t="str">
        <f>IF(AB14="","",AB14*(Inflation!$B$2/BI14))</f>
        <v/>
      </c>
      <c r="BK14" s="2" t="str">
        <f>IF(AC14="","",AC14*(Inflation!$B$2/BI14))</f>
        <v/>
      </c>
      <c r="BL14" s="2" t="str">
        <f>IF(AD14="","",AD14*(Inflation!$B$2/BI14))</f>
        <v/>
      </c>
      <c r="BM14" s="2" t="str">
        <f>IF(AI14="","",VLOOKUP(AI14,Inflation!$A$2:'Inflation'!$B$25,2))</f>
        <v/>
      </c>
      <c r="BN14" s="2" t="str">
        <f>IF(AF14="","",AF14*(Inflation!$B$2/BM14))</f>
        <v/>
      </c>
      <c r="BO14" s="2" t="str">
        <f>IF(AG14="","",AG14*(Inflation!$B$2/BM14))</f>
        <v/>
      </c>
      <c r="BP14" s="2" t="str">
        <f>IF(AH14="","",AH14*(Inflation!$B$2/BM14))</f>
        <v/>
      </c>
      <c r="BQ14" s="2" t="str">
        <f>IF(AM14="","",VLOOKUP(AM14,Inflation!$A$2:'Inflation'!$B$25,2))</f>
        <v/>
      </c>
      <c r="BR14" s="2" t="str">
        <f>IF(AJ14="","",AJ14*(Inflation!$B$2/BQ14))</f>
        <v/>
      </c>
      <c r="BS14" s="2" t="str">
        <f>IF(AK14="","",AK14*(Inflation!$B$2/BQ14))</f>
        <v/>
      </c>
      <c r="BT14" s="2" t="str">
        <f>IF(AL14="","",AL14*(Inflation!$B$2/BQ14))</f>
        <v/>
      </c>
    </row>
    <row r="15" spans="1:72" ht="21" x14ac:dyDescent="0.35">
      <c r="A15" s="2" t="s">
        <v>243</v>
      </c>
      <c r="B15" s="2" t="s">
        <v>40</v>
      </c>
      <c r="C15" s="2" t="s">
        <v>25</v>
      </c>
      <c r="D15" s="3" t="s">
        <v>244</v>
      </c>
      <c r="E15" s="5" t="s">
        <v>459</v>
      </c>
      <c r="F15" s="55" t="s">
        <v>498</v>
      </c>
      <c r="G15" s="89" t="s">
        <v>499</v>
      </c>
      <c r="H15" s="2"/>
      <c r="I15" s="2"/>
      <c r="J15" s="2"/>
      <c r="K15" s="2"/>
      <c r="L15" s="2"/>
      <c r="M15" s="2"/>
      <c r="N15" s="2"/>
      <c r="O15" s="2"/>
      <c r="P15" s="59">
        <v>304.08999999999997</v>
      </c>
      <c r="Q15" s="2"/>
      <c r="R15" s="2"/>
      <c r="S15" s="63">
        <v>2019</v>
      </c>
      <c r="T15" s="59">
        <v>298.92</v>
      </c>
      <c r="U15" s="2"/>
      <c r="V15" s="2"/>
      <c r="W15" s="63">
        <v>2019</v>
      </c>
      <c r="X15" s="59">
        <v>76.2</v>
      </c>
      <c r="Y15" s="2"/>
      <c r="Z15" s="2"/>
      <c r="AA15" s="63">
        <v>2019</v>
      </c>
      <c r="AB15" s="59">
        <v>77.7</v>
      </c>
      <c r="AC15" s="2"/>
      <c r="AD15" s="2"/>
      <c r="AE15" s="63">
        <v>2019</v>
      </c>
      <c r="AF15" s="2"/>
      <c r="AG15" s="2"/>
      <c r="AH15" s="2"/>
      <c r="AI15" s="2"/>
      <c r="AJ15" s="2"/>
      <c r="AK15" s="2"/>
      <c r="AL15" s="2"/>
      <c r="AM15" s="2"/>
      <c r="AO15" s="2" t="str">
        <f>IF(K15="","",VLOOKUP(K15,Inflation!$A$2:'Inflation'!$B$25,2))</f>
        <v/>
      </c>
      <c r="AP15" s="2" t="str">
        <f>IF(H15="","",H15*(Inflation!$B$2/AO15))</f>
        <v/>
      </c>
      <c r="AQ15" s="2" t="str">
        <f>IF(I15="","",I15*(Inflation!$B$2/AO15))</f>
        <v/>
      </c>
      <c r="AR15" s="2" t="str">
        <f>IF(J15="","",J15*(Inflation!$B$2/AO15))</f>
        <v/>
      </c>
      <c r="AS15" s="2" t="str">
        <f>IF(O15="","",VLOOKUP(O15,Inflation!$A$2:'Inflation'!$B$25,2))</f>
        <v/>
      </c>
      <c r="AT15" s="2" t="str">
        <f>IF(L15="","",L15*(Inflation!$B$2/AS15))</f>
        <v/>
      </c>
      <c r="AU15" s="2" t="str">
        <f>IF(M15="","",M15*(Inflation!$B$2/AS15))</f>
        <v/>
      </c>
      <c r="AV15" s="2" t="str">
        <f>IF(N15="","",N15*(Inflation!$B$2/AS15))</f>
        <v/>
      </c>
      <c r="AW15" s="2">
        <f>IF(S15="","",VLOOKUP(S15,Inflation!$A$2:'Inflation'!$B$25,2))</f>
        <v>112.318</v>
      </c>
      <c r="AX15" s="2">
        <f>IF(P15="","",P15*(Inflation!$B$2/AW15))</f>
        <v>216.00466950978472</v>
      </c>
      <c r="AY15" s="2" t="str">
        <f>IF(Q15="","",Q15*(Inflation!$B$2/AW15))</f>
        <v/>
      </c>
      <c r="AZ15" s="2" t="str">
        <f>IF(R15="","",R15*(Inflation!$B$2/AW15))</f>
        <v/>
      </c>
      <c r="BA15" s="2">
        <f>IF(W15="","",VLOOKUP(W15,Inflation!$A$2:'Inflation'!$B$25,2))</f>
        <v>112.318</v>
      </c>
      <c r="BB15" s="2">
        <f>IF(T15="","",T15*(Inflation!$B$2/BA15))</f>
        <v>212.33225627236953</v>
      </c>
      <c r="BC15" s="2" t="str">
        <f>IF(U15="","",U15*(Inflation!$B$2/BA15))</f>
        <v/>
      </c>
      <c r="BD15" s="2" t="str">
        <f>IF(V15="","",V15*(Inflation!$B$2/BA15))</f>
        <v/>
      </c>
      <c r="BE15" s="2">
        <f>IF(AA15="","",VLOOKUP(AA15,Inflation!$A$2:'Inflation'!$B$25,2))</f>
        <v>112.318</v>
      </c>
      <c r="BF15" s="2">
        <f>IF(X15="","",X15*(Inflation!$B$2/BE15))</f>
        <v>54.127251197492839</v>
      </c>
      <c r="BG15" s="2" t="str">
        <f>IF(Y15="","",Y15*(Inflation!$B$2/BE15))</f>
        <v/>
      </c>
      <c r="BH15" s="2" t="str">
        <f>IF(Z15="","",Z15*(Inflation!$B$2/BE15))</f>
        <v/>
      </c>
      <c r="BI15" s="2">
        <f>IF(AE15="","",VLOOKUP(AE15,Inflation!$A$2:'Inflation'!$B$25,2))</f>
        <v>112.318</v>
      </c>
      <c r="BJ15" s="2">
        <f>IF(AB15="","",AB15*(Inflation!$B$2/BI15))</f>
        <v>55.192748268309622</v>
      </c>
      <c r="BK15" s="2" t="str">
        <f>IF(AC15="","",AC15*(Inflation!$B$2/BI15))</f>
        <v/>
      </c>
      <c r="BL15" s="2" t="str">
        <f>IF(AD15="","",AD15*(Inflation!$B$2/BI15))</f>
        <v/>
      </c>
      <c r="BM15" s="2" t="str">
        <f>IF(AI15="","",VLOOKUP(AI15,Inflation!$A$2:'Inflation'!$B$25,2))</f>
        <v/>
      </c>
      <c r="BN15" s="2" t="str">
        <f>IF(AF15="","",AF15*(Inflation!$B$2/BM15))</f>
        <v/>
      </c>
      <c r="BO15" s="2" t="str">
        <f>IF(AG15="","",AG15*(Inflation!$B$2/BM15))</f>
        <v/>
      </c>
      <c r="BP15" s="2" t="str">
        <f>IF(AH15="","",AH15*(Inflation!$B$2/BM15))</f>
        <v/>
      </c>
      <c r="BQ15" s="2" t="str">
        <f>IF(AM15="","",VLOOKUP(AM15,Inflation!$A$2:'Inflation'!$B$25,2))</f>
        <v/>
      </c>
      <c r="BR15" s="2" t="str">
        <f>IF(AJ15="","",AJ15*(Inflation!$B$2/BQ15))</f>
        <v/>
      </c>
      <c r="BS15" s="2" t="str">
        <f>IF(AK15="","",AK15*(Inflation!$B$2/BQ15))</f>
        <v/>
      </c>
      <c r="BT15" s="2" t="str">
        <f>IF(AL15="","",AL15*(Inflation!$B$2/BQ15))</f>
        <v/>
      </c>
    </row>
    <row r="16" spans="1:72" ht="31.5" x14ac:dyDescent="0.35">
      <c r="A16" s="2" t="s">
        <v>245</v>
      </c>
      <c r="B16" s="2" t="s">
        <v>40</v>
      </c>
      <c r="C16" s="2" t="s">
        <v>25</v>
      </c>
      <c r="D16" s="3" t="s">
        <v>246</v>
      </c>
      <c r="E16" s="5" t="s">
        <v>460</v>
      </c>
      <c r="F16" s="55" t="s">
        <v>500</v>
      </c>
      <c r="G16" s="89" t="s">
        <v>501</v>
      </c>
      <c r="H16" s="2"/>
      <c r="I16" s="2"/>
      <c r="J16" s="2"/>
      <c r="K16" s="2"/>
      <c r="L16" s="2"/>
      <c r="M16" s="2"/>
      <c r="N16" s="2"/>
      <c r="O16" s="2"/>
      <c r="P16" s="59">
        <v>122</v>
      </c>
      <c r="Q16" s="59">
        <v>85.2</v>
      </c>
      <c r="R16" s="59">
        <v>158.80000000000001</v>
      </c>
      <c r="S16" s="63">
        <v>2019</v>
      </c>
      <c r="T16" s="59">
        <v>112.4</v>
      </c>
      <c r="U16" s="59">
        <v>80.8</v>
      </c>
      <c r="V16" s="59">
        <v>144</v>
      </c>
      <c r="W16" s="63">
        <v>2019</v>
      </c>
      <c r="X16" s="93">
        <v>5.4</v>
      </c>
      <c r="Y16" s="95"/>
      <c r="Z16" s="95"/>
      <c r="AA16" s="94">
        <v>2019</v>
      </c>
      <c r="AB16" s="93">
        <v>5.5</v>
      </c>
      <c r="AC16" s="2"/>
      <c r="AD16" s="2"/>
      <c r="AE16" s="63">
        <v>2019</v>
      </c>
      <c r="AF16" s="2"/>
      <c r="AG16" s="2"/>
      <c r="AH16" s="2"/>
      <c r="AI16" s="2"/>
      <c r="AJ16" s="2"/>
      <c r="AK16" s="2"/>
      <c r="AL16" s="2"/>
      <c r="AM16" s="2"/>
      <c r="AO16" s="2" t="str">
        <f>IF(K16="","",VLOOKUP(K16,Inflation!$A$2:'Inflation'!$B$25,2))</f>
        <v/>
      </c>
      <c r="AP16" s="2" t="str">
        <f>IF(H16="","",H16*(Inflation!$B$2/AO16))</f>
        <v/>
      </c>
      <c r="AQ16" s="2" t="str">
        <f>IF(I16="","",I16*(Inflation!$B$2/AO16))</f>
        <v/>
      </c>
      <c r="AR16" s="2" t="str">
        <f>IF(J16="","",J16*(Inflation!$B$2/AO16))</f>
        <v/>
      </c>
      <c r="AS16" s="2" t="str">
        <f>IF(O16="","",VLOOKUP(O16,Inflation!$A$2:'Inflation'!$B$25,2))</f>
        <v/>
      </c>
      <c r="AT16" s="2" t="str">
        <f>IF(L16="","",L16*(Inflation!$B$2/AS16))</f>
        <v/>
      </c>
      <c r="AU16" s="2" t="str">
        <f>IF(M16="","",M16*(Inflation!$B$2/AS16))</f>
        <v/>
      </c>
      <c r="AV16" s="2" t="str">
        <f>IF(N16="","",N16*(Inflation!$B$2/AS16))</f>
        <v/>
      </c>
      <c r="AW16" s="2">
        <f>IF(S16="","",VLOOKUP(S16,Inflation!$A$2:'Inflation'!$B$25,2))</f>
        <v>112.318</v>
      </c>
      <c r="AX16" s="2">
        <f>IF(P16="","",P16*(Inflation!$B$2/AW16))</f>
        <v>86.660428426432091</v>
      </c>
      <c r="AY16" s="2">
        <f>IF(Q16="","",Q16*(Inflation!$B$2/AW16))</f>
        <v>60.520233622393562</v>
      </c>
      <c r="AZ16" s="2">
        <f>IF(R16="","",R16*(Inflation!$B$2/AW16))</f>
        <v>112.80062323047063</v>
      </c>
      <c r="BA16" s="2">
        <f>IF(W16="","",VLOOKUP(W16,Inflation!$A$2:'Inflation'!$B$25,2))</f>
        <v>112.318</v>
      </c>
      <c r="BB16" s="2">
        <f>IF(T16="","",T16*(Inflation!$B$2/BA16))</f>
        <v>79.841247173204664</v>
      </c>
      <c r="BC16" s="2">
        <f>IF(U16="","",U16*(Inflation!$B$2/BA16))</f>
        <v>57.394775547997646</v>
      </c>
      <c r="BD16" s="2">
        <f>IF(V16="","",V16*(Inflation!$B$2/BA16))</f>
        <v>102.28771879841166</v>
      </c>
      <c r="BE16" s="2">
        <f>IF(AA16="","",VLOOKUP(AA16,Inflation!$A$2:'Inflation'!$B$25,2))</f>
        <v>112.318</v>
      </c>
      <c r="BF16" s="2">
        <f>IF(X16="","",X16*(Inflation!$B$2/BE16))</f>
        <v>3.8357894549404374</v>
      </c>
      <c r="BG16" s="2" t="str">
        <f>IF(Y16="","",Y16*(Inflation!$B$2/BE16))</f>
        <v/>
      </c>
      <c r="BH16" s="2" t="str">
        <f>IF(Z16="","",Z16*(Inflation!$B$2/BE16))</f>
        <v/>
      </c>
      <c r="BI16" s="2">
        <f>IF(AE16="","",VLOOKUP(AE16,Inflation!$A$2:'Inflation'!$B$25,2))</f>
        <v>112.318</v>
      </c>
      <c r="BJ16" s="2">
        <f>IF(AB16="","",AB16*(Inflation!$B$2/BI16))</f>
        <v>3.9068225929948897</v>
      </c>
      <c r="BK16" s="2" t="str">
        <f>IF(AC16="","",AC16*(Inflation!$B$2/BI16))</f>
        <v/>
      </c>
      <c r="BL16" s="2" t="str">
        <f>IF(AD16="","",AD16*(Inflation!$B$2/BI16))</f>
        <v/>
      </c>
      <c r="BM16" s="2" t="str">
        <f>IF(AI16="","",VLOOKUP(AI16,Inflation!$A$2:'Inflation'!$B$25,2))</f>
        <v/>
      </c>
      <c r="BN16" s="2" t="str">
        <f>IF(AF16="","",AF16*(Inflation!$B$2/BM16))</f>
        <v/>
      </c>
      <c r="BO16" s="2" t="str">
        <f>IF(AG16="","",AG16*(Inflation!$B$2/BM16))</f>
        <v/>
      </c>
      <c r="BP16" s="2" t="str">
        <f>IF(AH16="","",AH16*(Inflation!$B$2/BM16))</f>
        <v/>
      </c>
      <c r="BQ16" s="2" t="str">
        <f>IF(AM16="","",VLOOKUP(AM16,Inflation!$A$2:'Inflation'!$B$25,2))</f>
        <v/>
      </c>
      <c r="BR16" s="2" t="str">
        <f>IF(AJ16="","",AJ16*(Inflation!$B$2/BQ16))</f>
        <v/>
      </c>
      <c r="BS16" s="2" t="str">
        <f>IF(AK16="","",AK16*(Inflation!$B$2/BQ16))</f>
        <v/>
      </c>
      <c r="BT16" s="2" t="str">
        <f>IF(AL16="","",AL16*(Inflation!$B$2/BQ16))</f>
        <v/>
      </c>
    </row>
    <row r="17" spans="1:72" ht="42" x14ac:dyDescent="0.35">
      <c r="A17" s="2" t="s">
        <v>247</v>
      </c>
      <c r="B17" s="2" t="s">
        <v>40</v>
      </c>
      <c r="C17" s="2" t="s">
        <v>25</v>
      </c>
      <c r="D17" s="3" t="s">
        <v>248</v>
      </c>
      <c r="E17" s="5"/>
      <c r="F17" s="55" t="s">
        <v>502</v>
      </c>
      <c r="G17" s="89" t="s">
        <v>503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O17" s="2" t="str">
        <f>IF(K17="","",VLOOKUP(K17,Inflation!$A$2:'Inflation'!$B$25,2))</f>
        <v/>
      </c>
      <c r="AP17" s="2" t="str">
        <f>IF(H17="","",H17*(Inflation!$B$2/AO17))</f>
        <v/>
      </c>
      <c r="AQ17" s="2" t="str">
        <f>IF(I17="","",I17*(Inflation!$B$2/AO17))</f>
        <v/>
      </c>
      <c r="AR17" s="2" t="str">
        <f>IF(J17="","",J17*(Inflation!$B$2/AO17))</f>
        <v/>
      </c>
      <c r="AS17" s="2" t="str">
        <f>IF(O17="","",VLOOKUP(O17,Inflation!$A$2:'Inflation'!$B$25,2))</f>
        <v/>
      </c>
      <c r="AT17" s="2" t="str">
        <f>IF(L17="","",L17*(Inflation!$B$2/AS17))</f>
        <v/>
      </c>
      <c r="AU17" s="2" t="str">
        <f>IF(M17="","",M17*(Inflation!$B$2/AS17))</f>
        <v/>
      </c>
      <c r="AV17" s="2" t="str">
        <f>IF(N17="","",N17*(Inflation!$B$2/AS17))</f>
        <v/>
      </c>
      <c r="AW17" s="2" t="str">
        <f>IF(S17="","",VLOOKUP(S17,Inflation!$A$2:'Inflation'!$B$25,2))</f>
        <v/>
      </c>
      <c r="AX17" s="2" t="str">
        <f>IF(P17="","",P17*(Inflation!$B$2/AW17))</f>
        <v/>
      </c>
      <c r="AY17" s="2" t="str">
        <f>IF(Q17="","",Q17*(Inflation!$B$2/AW17))</f>
        <v/>
      </c>
      <c r="AZ17" s="2" t="str">
        <f>IF(R17="","",R17*(Inflation!$B$2/AW17))</f>
        <v/>
      </c>
      <c r="BA17" s="2" t="str">
        <f>IF(W17="","",VLOOKUP(W17,Inflation!$A$2:'Inflation'!$B$25,2))</f>
        <v/>
      </c>
      <c r="BB17" s="2" t="str">
        <f>IF(T17="","",T17*(Inflation!$B$2/BA17))</f>
        <v/>
      </c>
      <c r="BC17" s="2" t="str">
        <f>IF(U17="","",U17*(Inflation!$B$2/BA17))</f>
        <v/>
      </c>
      <c r="BD17" s="2" t="str">
        <f>IF(V17="","",V17*(Inflation!$B$2/BA17))</f>
        <v/>
      </c>
      <c r="BE17" s="2" t="str">
        <f>IF(AA17="","",VLOOKUP(AA17,Inflation!$A$2:'Inflation'!$B$25,2))</f>
        <v/>
      </c>
      <c r="BF17" s="2" t="str">
        <f>IF(X17="","",X17*(Inflation!$B$2/BE17))</f>
        <v/>
      </c>
      <c r="BG17" s="2" t="str">
        <f>IF(Y17="","",Y17*(Inflation!$B$2/BE17))</f>
        <v/>
      </c>
      <c r="BH17" s="2" t="str">
        <f>IF(Z17="","",Z17*(Inflation!$B$2/BE17))</f>
        <v/>
      </c>
      <c r="BI17" s="2" t="str">
        <f>IF(AE17="","",VLOOKUP(AE17,Inflation!$A$2:'Inflation'!$B$25,2))</f>
        <v/>
      </c>
      <c r="BJ17" s="2" t="str">
        <f>IF(AB17="","",AB17*(Inflation!$B$2/BI17))</f>
        <v/>
      </c>
      <c r="BK17" s="2" t="str">
        <f>IF(AC17="","",AC17*(Inflation!$B$2/BI17))</f>
        <v/>
      </c>
      <c r="BL17" s="2" t="str">
        <f>IF(AD17="","",AD17*(Inflation!$B$2/BI17))</f>
        <v/>
      </c>
      <c r="BM17" s="2" t="str">
        <f>IF(AI17="","",VLOOKUP(AI17,Inflation!$A$2:'Inflation'!$B$25,2))</f>
        <v/>
      </c>
      <c r="BN17" s="2" t="str">
        <f>IF(AF17="","",AF17*(Inflation!$B$2/BM17))</f>
        <v/>
      </c>
      <c r="BO17" s="2" t="str">
        <f>IF(AG17="","",AG17*(Inflation!$B$2/BM17))</f>
        <v/>
      </c>
      <c r="BP17" s="2" t="str">
        <f>IF(AH17="","",AH17*(Inflation!$B$2/BM17))</f>
        <v/>
      </c>
      <c r="BQ17" s="2" t="str">
        <f>IF(AM17="","",VLOOKUP(AM17,Inflation!$A$2:'Inflation'!$B$25,2))</f>
        <v/>
      </c>
      <c r="BR17" s="2" t="str">
        <f>IF(AJ17="","",AJ17*(Inflation!$B$2/BQ17))</f>
        <v/>
      </c>
      <c r="BS17" s="2" t="str">
        <f>IF(AK17="","",AK17*(Inflation!$B$2/BQ17))</f>
        <v/>
      </c>
      <c r="BT17" s="2" t="str">
        <f>IF(AL17="","",AL17*(Inflation!$B$2/BQ17))</f>
        <v/>
      </c>
    </row>
    <row r="18" spans="1:72" ht="21" x14ac:dyDescent="0.35">
      <c r="A18" s="2" t="s">
        <v>249</v>
      </c>
      <c r="B18" s="2" t="s">
        <v>40</v>
      </c>
      <c r="C18" s="2" t="s">
        <v>25</v>
      </c>
      <c r="D18" s="3" t="s">
        <v>250</v>
      </c>
      <c r="E18" s="5" t="s">
        <v>461</v>
      </c>
      <c r="F18" s="55" t="s">
        <v>504</v>
      </c>
      <c r="G18" s="89" t="s">
        <v>505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59">
        <v>-269.60000000000002</v>
      </c>
      <c r="Y18" s="2"/>
      <c r="Z18" s="2"/>
      <c r="AA18" s="63">
        <v>2019</v>
      </c>
      <c r="AB18" s="59">
        <v>-250.8</v>
      </c>
      <c r="AC18" s="2"/>
      <c r="AD18" s="2"/>
      <c r="AE18" s="63">
        <v>2019</v>
      </c>
      <c r="AF18" s="2"/>
      <c r="AG18" s="2"/>
      <c r="AH18" s="2"/>
      <c r="AI18" s="2"/>
      <c r="AJ18" s="2"/>
      <c r="AK18" s="2"/>
      <c r="AL18" s="2"/>
      <c r="AM18" s="2"/>
      <c r="AO18" s="2" t="str">
        <f>IF(K18="","",VLOOKUP(K18,Inflation!$A$2:'Inflation'!$B$25,2))</f>
        <v/>
      </c>
      <c r="AP18" s="2" t="str">
        <f>IF(H18="","",H18*(Inflation!$B$2/AO18))</f>
        <v/>
      </c>
      <c r="AQ18" s="2" t="str">
        <f>IF(I18="","",I18*(Inflation!$B$2/AO18))</f>
        <v/>
      </c>
      <c r="AR18" s="2" t="str">
        <f>IF(J18="","",J18*(Inflation!$B$2/AO18))</f>
        <v/>
      </c>
      <c r="AS18" s="2" t="str">
        <f>IF(O18="","",VLOOKUP(O18,Inflation!$A$2:'Inflation'!$B$25,2))</f>
        <v/>
      </c>
      <c r="AT18" s="2" t="str">
        <f>IF(L18="","",L18*(Inflation!$B$2/AS18))</f>
        <v/>
      </c>
      <c r="AU18" s="2" t="str">
        <f>IF(M18="","",M18*(Inflation!$B$2/AS18))</f>
        <v/>
      </c>
      <c r="AV18" s="2" t="str">
        <f>IF(N18="","",N18*(Inflation!$B$2/AS18))</f>
        <v/>
      </c>
      <c r="AW18" s="2" t="str">
        <f>IF(S18="","",VLOOKUP(S18,Inflation!$A$2:'Inflation'!$B$25,2))</f>
        <v/>
      </c>
      <c r="AX18" s="2" t="str">
        <f>IF(P18="","",P18*(Inflation!$B$2/AW18))</f>
        <v/>
      </c>
      <c r="AY18" s="2" t="str">
        <f>IF(Q18="","",Q18*(Inflation!$B$2/AW18))</f>
        <v/>
      </c>
      <c r="AZ18" s="2" t="str">
        <f>IF(R18="","",R18*(Inflation!$B$2/AW18))</f>
        <v/>
      </c>
      <c r="BA18" s="2" t="str">
        <f>IF(W18="","",VLOOKUP(W18,Inflation!$A$2:'Inflation'!$B$25,2))</f>
        <v/>
      </c>
      <c r="BB18" s="2" t="str">
        <f>IF(T18="","",T18*(Inflation!$B$2/BA18))</f>
        <v/>
      </c>
      <c r="BC18" s="2" t="str">
        <f>IF(U18="","",U18*(Inflation!$B$2/BA18))</f>
        <v/>
      </c>
      <c r="BD18" s="2" t="str">
        <f>IF(V18="","",V18*(Inflation!$B$2/BA18))</f>
        <v/>
      </c>
      <c r="BE18" s="2">
        <f>IF(AA18="","",VLOOKUP(AA18,Inflation!$A$2:'Inflation'!$B$25,2))</f>
        <v>112.318</v>
      </c>
      <c r="BF18" s="2">
        <f>IF(X18="","",X18*(Inflation!$B$2/BE18))</f>
        <v>-191.50534019480406</v>
      </c>
      <c r="BG18" s="2" t="str">
        <f>IF(Y18="","",Y18*(Inflation!$B$2/BE18))</f>
        <v/>
      </c>
      <c r="BH18" s="2" t="str">
        <f>IF(Z18="","",Z18*(Inflation!$B$2/BE18))</f>
        <v/>
      </c>
      <c r="BI18" s="2">
        <f>IF(AE18="","",VLOOKUP(AE18,Inflation!$A$2:'Inflation'!$B$25,2))</f>
        <v>112.318</v>
      </c>
      <c r="BJ18" s="2">
        <f>IF(AB18="","",AB18*(Inflation!$B$2/BI18))</f>
        <v>-178.15111024056696</v>
      </c>
      <c r="BK18" s="2" t="str">
        <f>IF(AC18="","",AC18*(Inflation!$B$2/BI18))</f>
        <v/>
      </c>
      <c r="BL18" s="2" t="str">
        <f>IF(AD18="","",AD18*(Inflation!$B$2/BI18))</f>
        <v/>
      </c>
      <c r="BM18" s="2" t="str">
        <f>IF(AI18="","",VLOOKUP(AI18,Inflation!$A$2:'Inflation'!$B$25,2))</f>
        <v/>
      </c>
      <c r="BN18" s="2" t="str">
        <f>IF(AF18="","",AF18*(Inflation!$B$2/BM18))</f>
        <v/>
      </c>
      <c r="BO18" s="2" t="str">
        <f>IF(AG18="","",AG18*(Inflation!$B$2/BM18))</f>
        <v/>
      </c>
      <c r="BP18" s="2" t="str">
        <f>IF(AH18="","",AH18*(Inflation!$B$2/BM18))</f>
        <v/>
      </c>
      <c r="BQ18" s="2" t="str">
        <f>IF(AM18="","",VLOOKUP(AM18,Inflation!$A$2:'Inflation'!$B$25,2))</f>
        <v/>
      </c>
      <c r="BR18" s="2" t="str">
        <f>IF(AJ18="","",AJ18*(Inflation!$B$2/BQ18))</f>
        <v/>
      </c>
      <c r="BS18" s="2" t="str">
        <f>IF(AK18="","",AK18*(Inflation!$B$2/BQ18))</f>
        <v/>
      </c>
      <c r="BT18" s="2" t="str">
        <f>IF(AL18="","",AL18*(Inflation!$B$2/BQ18))</f>
        <v/>
      </c>
    </row>
    <row r="19" spans="1:72" ht="31.5" x14ac:dyDescent="0.35">
      <c r="A19" s="2" t="s">
        <v>251</v>
      </c>
      <c r="B19" s="2" t="s">
        <v>40</v>
      </c>
      <c r="C19" s="2" t="s">
        <v>25</v>
      </c>
      <c r="D19" s="3" t="s">
        <v>252</v>
      </c>
      <c r="E19" s="5"/>
      <c r="F19" s="55" t="s">
        <v>506</v>
      </c>
      <c r="G19" s="89" t="s">
        <v>507</v>
      </c>
      <c r="H19" s="2"/>
      <c r="I19" s="2"/>
      <c r="J19" s="2"/>
      <c r="K19" s="2"/>
      <c r="L19" s="2"/>
      <c r="M19" s="2"/>
      <c r="N19" s="2"/>
      <c r="O19" s="2"/>
      <c r="P19" s="59"/>
      <c r="Q19" s="2"/>
      <c r="R19" s="2"/>
      <c r="S19" s="2"/>
      <c r="T19" s="59"/>
      <c r="U19" s="2"/>
      <c r="V19" s="2"/>
      <c r="W19" s="2"/>
      <c r="X19" s="59"/>
      <c r="Y19" s="2"/>
      <c r="Z19" s="2"/>
      <c r="AA19" s="2"/>
      <c r="AB19" s="59"/>
      <c r="AC19" s="2"/>
      <c r="AD19" s="2"/>
      <c r="AE19" s="2"/>
      <c r="AF19" s="59"/>
      <c r="AG19" s="2"/>
      <c r="AH19" s="2"/>
      <c r="AI19" s="2"/>
      <c r="AJ19" s="59"/>
      <c r="AK19" s="2"/>
      <c r="AL19" s="2"/>
      <c r="AM19" s="2"/>
      <c r="AO19" s="2" t="str">
        <f>IF(K19="","",VLOOKUP(K19,Inflation!$A$2:'Inflation'!$B$25,2))</f>
        <v/>
      </c>
      <c r="AP19" s="2" t="str">
        <f>IF(H19="","",H19*(Inflation!$B$2/AO19))</f>
        <v/>
      </c>
      <c r="AQ19" s="2" t="str">
        <f>IF(I19="","",I19*(Inflation!$B$2/AO19))</f>
        <v/>
      </c>
      <c r="AR19" s="2" t="str">
        <f>IF(J19="","",J19*(Inflation!$B$2/AO19))</f>
        <v/>
      </c>
      <c r="AS19" s="2" t="str">
        <f>IF(O19="","",VLOOKUP(O19,Inflation!$A$2:'Inflation'!$B$25,2))</f>
        <v/>
      </c>
      <c r="AT19" s="2" t="str">
        <f>IF(L19="","",L19*(Inflation!$B$2/AS19))</f>
        <v/>
      </c>
      <c r="AU19" s="2" t="str">
        <f>IF(M19="","",M19*(Inflation!$B$2/AS19))</f>
        <v/>
      </c>
      <c r="AV19" s="2" t="str">
        <f>IF(N19="","",N19*(Inflation!$B$2/AS19))</f>
        <v/>
      </c>
      <c r="AW19" s="2" t="str">
        <f>IF(S19="","",VLOOKUP(S19,Inflation!$A$2:'Inflation'!$B$25,2))</f>
        <v/>
      </c>
      <c r="AX19" s="2" t="str">
        <f>IF(P19="","",P19*(Inflation!$B$2/AW19))</f>
        <v/>
      </c>
      <c r="AY19" s="2" t="str">
        <f>IF(Q19="","",Q19*(Inflation!$B$2/AW19))</f>
        <v/>
      </c>
      <c r="AZ19" s="2" t="str">
        <f>IF(R19="","",R19*(Inflation!$B$2/AW19))</f>
        <v/>
      </c>
      <c r="BA19" s="2" t="str">
        <f>IF(W19="","",VLOOKUP(W19,Inflation!$A$2:'Inflation'!$B$25,2))</f>
        <v/>
      </c>
      <c r="BB19" s="2" t="str">
        <f>IF(T19="","",T19*(Inflation!$B$2/BA19))</f>
        <v/>
      </c>
      <c r="BC19" s="2" t="str">
        <f>IF(U19="","",U19*(Inflation!$B$2/BA19))</f>
        <v/>
      </c>
      <c r="BD19" s="2" t="str">
        <f>IF(V19="","",V19*(Inflation!$B$2/BA19))</f>
        <v/>
      </c>
      <c r="BE19" s="2" t="str">
        <f>IF(AA19="","",VLOOKUP(AA19,Inflation!$A$2:'Inflation'!$B$25,2))</f>
        <v/>
      </c>
      <c r="BF19" s="2" t="str">
        <f>IF(X19="","",X19*(Inflation!$B$2/BE19))</f>
        <v/>
      </c>
      <c r="BG19" s="2" t="str">
        <f>IF(Y19="","",Y19*(Inflation!$B$2/BE19))</f>
        <v/>
      </c>
      <c r="BH19" s="2" t="str">
        <f>IF(Z19="","",Z19*(Inflation!$B$2/BE19))</f>
        <v/>
      </c>
      <c r="BI19" s="2" t="str">
        <f>IF(AE19="","",VLOOKUP(AE19,Inflation!$A$2:'Inflation'!$B$25,2))</f>
        <v/>
      </c>
      <c r="BJ19" s="2" t="str">
        <f>IF(AB19="","",AB19*(Inflation!$B$2/BI19))</f>
        <v/>
      </c>
      <c r="BK19" s="2" t="str">
        <f>IF(AC19="","",AC19*(Inflation!$B$2/BI19))</f>
        <v/>
      </c>
      <c r="BL19" s="2" t="str">
        <f>IF(AD19="","",AD19*(Inflation!$B$2/BI19))</f>
        <v/>
      </c>
      <c r="BM19" s="2" t="str">
        <f>IF(AI19="","",VLOOKUP(AI19,Inflation!$A$2:'Inflation'!$B$25,2))</f>
        <v/>
      </c>
      <c r="BN19" s="2" t="str">
        <f>IF(AF19="","",AF19*(Inflation!$B$2/BM19))</f>
        <v/>
      </c>
      <c r="BO19" s="2" t="str">
        <f>IF(AG19="","",AG19*(Inflation!$B$2/BM19))</f>
        <v/>
      </c>
      <c r="BP19" s="2" t="str">
        <f>IF(AH19="","",AH19*(Inflation!$B$2/BM19))</f>
        <v/>
      </c>
      <c r="BQ19" s="2" t="str">
        <f>IF(AM19="","",VLOOKUP(AM19,Inflation!$A$2:'Inflation'!$B$25,2))</f>
        <v/>
      </c>
      <c r="BR19" s="2" t="str">
        <f>IF(AJ19="","",AJ19*(Inflation!$B$2/BQ19))</f>
        <v/>
      </c>
      <c r="BS19" s="2" t="str">
        <f>IF(AK19="","",AK19*(Inflation!$B$2/BQ19))</f>
        <v/>
      </c>
      <c r="BT19" s="2" t="str">
        <f>IF(AL19="","",AL19*(Inflation!$B$2/BQ19))</f>
        <v/>
      </c>
    </row>
    <row r="20" spans="1:72" ht="31.5" x14ac:dyDescent="0.35">
      <c r="A20" s="2" t="s">
        <v>253</v>
      </c>
      <c r="B20" s="2" t="s">
        <v>40</v>
      </c>
      <c r="C20" s="2" t="s">
        <v>25</v>
      </c>
      <c r="D20" s="3" t="s">
        <v>254</v>
      </c>
      <c r="E20" s="5" t="s">
        <v>462</v>
      </c>
      <c r="F20" s="55" t="s">
        <v>508</v>
      </c>
      <c r="G20" s="89" t="s">
        <v>509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59">
        <v>-293.7</v>
      </c>
      <c r="Y20" s="2"/>
      <c r="Z20" s="2"/>
      <c r="AA20" s="63">
        <v>2020</v>
      </c>
      <c r="AB20" s="59">
        <v>-334.5</v>
      </c>
      <c r="AC20" s="2"/>
      <c r="AD20" s="2"/>
      <c r="AE20" s="63">
        <v>2020</v>
      </c>
      <c r="AF20" s="2"/>
      <c r="AG20" s="2"/>
      <c r="AH20" s="2"/>
      <c r="AI20" s="2"/>
      <c r="AJ20" s="2"/>
      <c r="AK20" s="2"/>
      <c r="AL20" s="2"/>
      <c r="AM20" s="2"/>
      <c r="AO20" s="2" t="str">
        <f>IF(K20="","",VLOOKUP(K20,Inflation!$A$2:'Inflation'!$B$25,2))</f>
        <v/>
      </c>
      <c r="AP20" s="2" t="str">
        <f>IF(H20="","",H20*(Inflation!$B$2/AO20))</f>
        <v/>
      </c>
      <c r="AQ20" s="2" t="str">
        <f>IF(I20="","",I20*(Inflation!$B$2/AO20))</f>
        <v/>
      </c>
      <c r="AR20" s="2" t="str">
        <f>IF(J20="","",J20*(Inflation!$B$2/AO20))</f>
        <v/>
      </c>
      <c r="AS20" s="2" t="str">
        <f>IF(O20="","",VLOOKUP(O20,Inflation!$A$2:'Inflation'!$B$25,2))</f>
        <v/>
      </c>
      <c r="AT20" s="2" t="str">
        <f>IF(L20="","",L20*(Inflation!$B$2/AS20))</f>
        <v/>
      </c>
      <c r="AU20" s="2" t="str">
        <f>IF(M20="","",M20*(Inflation!$B$2/AS20))</f>
        <v/>
      </c>
      <c r="AV20" s="2" t="str">
        <f>IF(N20="","",N20*(Inflation!$B$2/AS20))</f>
        <v/>
      </c>
      <c r="AW20" s="2" t="str">
        <f>IF(S20="","",VLOOKUP(S20,Inflation!$A$2:'Inflation'!$B$25,2))</f>
        <v/>
      </c>
      <c r="AX20" s="2" t="str">
        <f>IF(P20="","",P20*(Inflation!$B$2/AW20))</f>
        <v/>
      </c>
      <c r="AY20" s="2" t="str">
        <f>IF(Q20="","",Q20*(Inflation!$B$2/AW20))</f>
        <v/>
      </c>
      <c r="AZ20" s="2" t="str">
        <f>IF(R20="","",R20*(Inflation!$B$2/AW20))</f>
        <v/>
      </c>
      <c r="BA20" s="2" t="str">
        <f>IF(W20="","",VLOOKUP(W20,Inflation!$A$2:'Inflation'!$B$25,2))</f>
        <v/>
      </c>
      <c r="BB20" s="2" t="str">
        <f>IF(T20="","",T20*(Inflation!$B$2/BA20))</f>
        <v/>
      </c>
      <c r="BC20" s="2" t="str">
        <f>IF(U20="","",U20*(Inflation!$B$2/BA20))</f>
        <v/>
      </c>
      <c r="BD20" s="2" t="str">
        <f>IF(V20="","",V20*(Inflation!$B$2/BA20))</f>
        <v/>
      </c>
      <c r="BE20" s="2">
        <f>IF(AA20="","",VLOOKUP(AA20,Inflation!$A$2:'Inflation'!$B$25,2))</f>
        <v>113.78400000000001</v>
      </c>
      <c r="BF20" s="2">
        <f>IF(X20="","",X20*(Inflation!$B$2/BE20))</f>
        <v>-205.93639791183293</v>
      </c>
      <c r="BG20" s="2" t="str">
        <f>IF(Y20="","",Y20*(Inflation!$B$2/BE20))</f>
        <v/>
      </c>
      <c r="BH20" s="2" t="str">
        <f>IF(Z20="","",Z20*(Inflation!$B$2/BE20))</f>
        <v/>
      </c>
      <c r="BI20" s="2">
        <f>IF(AE20="","",VLOOKUP(AE20,Inflation!$A$2:'Inflation'!$B$25,2))</f>
        <v>113.78400000000001</v>
      </c>
      <c r="BJ20" s="2">
        <f>IF(AB20="","",AB20*(Inflation!$B$2/BI20))</f>
        <v>-234.54451856148489</v>
      </c>
      <c r="BK20" s="2" t="str">
        <f>IF(AC20="","",AC20*(Inflation!$B$2/BI20))</f>
        <v/>
      </c>
      <c r="BL20" s="2" t="str">
        <f>IF(AD20="","",AD20*(Inflation!$B$2/BI20))</f>
        <v/>
      </c>
      <c r="BM20" s="2" t="str">
        <f>IF(AI20="","",VLOOKUP(AI20,Inflation!$A$2:'Inflation'!$B$25,2))</f>
        <v/>
      </c>
      <c r="BN20" s="2" t="str">
        <f>IF(AF20="","",AF20*(Inflation!$B$2/BM20))</f>
        <v/>
      </c>
      <c r="BO20" s="2" t="str">
        <f>IF(AG20="","",AG20*(Inflation!$B$2/BM20))</f>
        <v/>
      </c>
      <c r="BP20" s="2" t="str">
        <f>IF(AH20="","",AH20*(Inflation!$B$2/BM20))</f>
        <v/>
      </c>
      <c r="BQ20" s="2" t="str">
        <f>IF(AM20="","",VLOOKUP(AM20,Inflation!$A$2:'Inflation'!$B$25,2))</f>
        <v/>
      </c>
      <c r="BR20" s="2" t="str">
        <f>IF(AJ20="","",AJ20*(Inflation!$B$2/BQ20))</f>
        <v/>
      </c>
      <c r="BS20" s="2" t="str">
        <f>IF(AK20="","",AK20*(Inflation!$B$2/BQ20))</f>
        <v/>
      </c>
      <c r="BT20" s="2" t="str">
        <f>IF(AL20="","",AL20*(Inflation!$B$2/BQ20))</f>
        <v/>
      </c>
    </row>
    <row r="21" spans="1:72" ht="21" x14ac:dyDescent="0.35">
      <c r="A21" s="2" t="s">
        <v>255</v>
      </c>
      <c r="B21" s="2" t="s">
        <v>40</v>
      </c>
      <c r="C21" s="2" t="s">
        <v>25</v>
      </c>
      <c r="D21" s="3" t="s">
        <v>256</v>
      </c>
      <c r="E21" s="5" t="s">
        <v>457</v>
      </c>
      <c r="F21" s="55" t="s">
        <v>510</v>
      </c>
      <c r="G21" s="89" t="s">
        <v>511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59">
        <f>1079.09-528.63</f>
        <v>550.45999999999992</v>
      </c>
      <c r="Y21" s="2"/>
      <c r="Z21" s="2"/>
      <c r="AA21" s="63">
        <v>2020</v>
      </c>
      <c r="AB21" s="59">
        <f>1079.09-528.63</f>
        <v>550.45999999999992</v>
      </c>
      <c r="AC21" s="2"/>
      <c r="AD21" s="2"/>
      <c r="AE21" s="63">
        <v>2020</v>
      </c>
      <c r="AF21" s="2"/>
      <c r="AG21" s="2"/>
      <c r="AH21" s="2"/>
      <c r="AI21" s="2"/>
      <c r="AJ21" s="2"/>
      <c r="AK21" s="2"/>
      <c r="AL21" s="2"/>
      <c r="AM21" s="2"/>
      <c r="AO21" s="2" t="str">
        <f>IF(K21="","",VLOOKUP(K21,Inflation!$A$2:'Inflation'!$B$25,2))</f>
        <v/>
      </c>
      <c r="AP21" s="2" t="str">
        <f>IF(H21="","",H21*(Inflation!$B$2/AO21))</f>
        <v/>
      </c>
      <c r="AQ21" s="2" t="str">
        <f>IF(I21="","",I21*(Inflation!$B$2/AO21))</f>
        <v/>
      </c>
      <c r="AR21" s="2" t="str">
        <f>IF(J21="","",J21*(Inflation!$B$2/AO21))</f>
        <v/>
      </c>
      <c r="AS21" s="2" t="str">
        <f>IF(O21="","",VLOOKUP(O21,Inflation!$A$2:'Inflation'!$B$25,2))</f>
        <v/>
      </c>
      <c r="AT21" s="2" t="str">
        <f>IF(L21="","",L21*(Inflation!$B$2/AS21))</f>
        <v/>
      </c>
      <c r="AU21" s="2" t="str">
        <f>IF(M21="","",M21*(Inflation!$B$2/AS21))</f>
        <v/>
      </c>
      <c r="AV21" s="2" t="str">
        <f>IF(N21="","",N21*(Inflation!$B$2/AS21))</f>
        <v/>
      </c>
      <c r="AW21" s="2" t="str">
        <f>IF(S21="","",VLOOKUP(S21,Inflation!$A$2:'Inflation'!$B$25,2))</f>
        <v/>
      </c>
      <c r="AX21" s="2" t="str">
        <f>IF(P21="","",P21*(Inflation!$B$2/AW21))</f>
        <v/>
      </c>
      <c r="AY21" s="2" t="str">
        <f>IF(Q21="","",Q21*(Inflation!$B$2/AW21))</f>
        <v/>
      </c>
      <c r="AZ21" s="2" t="str">
        <f>IF(R21="","",R21*(Inflation!$B$2/AW21))</f>
        <v/>
      </c>
      <c r="BA21" s="2" t="str">
        <f>IF(W21="","",VLOOKUP(W21,Inflation!$A$2:'Inflation'!$B$25,2))</f>
        <v/>
      </c>
      <c r="BB21" s="2" t="str">
        <f>IF(T21="","",T21*(Inflation!$B$2/BA21))</f>
        <v/>
      </c>
      <c r="BC21" s="2" t="str">
        <f>IF(U21="","",U21*(Inflation!$B$2/BA21))</f>
        <v/>
      </c>
      <c r="BD21" s="2" t="str">
        <f>IF(V21="","",V21*(Inflation!$B$2/BA21))</f>
        <v/>
      </c>
      <c r="BE21" s="2">
        <f>IF(AA21="","",VLOOKUP(AA21,Inflation!$A$2:'Inflation'!$B$25,2))</f>
        <v>113.78400000000001</v>
      </c>
      <c r="BF21" s="2">
        <f>IF(X21="","",X21*(Inflation!$B$2/BE21))</f>
        <v>385.97122776488777</v>
      </c>
      <c r="BG21" s="2" t="str">
        <f>IF(Y21="","",Y21*(Inflation!$B$2/BE21))</f>
        <v/>
      </c>
      <c r="BH21" s="2" t="str">
        <f>IF(Z21="","",Z21*(Inflation!$B$2/BE21))</f>
        <v/>
      </c>
      <c r="BI21" s="2">
        <f>IF(AE21="","",VLOOKUP(AE21,Inflation!$A$2:'Inflation'!$B$25,2))</f>
        <v>113.78400000000001</v>
      </c>
      <c r="BJ21" s="2">
        <f>IF(AB21="","",AB21*(Inflation!$B$2/BI21))</f>
        <v>385.97122776488777</v>
      </c>
      <c r="BK21" s="2" t="str">
        <f>IF(AC21="","",AC21*(Inflation!$B$2/BI21))</f>
        <v/>
      </c>
      <c r="BL21" s="2" t="str">
        <f>IF(AD21="","",AD21*(Inflation!$B$2/BI21))</f>
        <v/>
      </c>
      <c r="BM21" s="2" t="str">
        <f>IF(AI21="","",VLOOKUP(AI21,Inflation!$A$2:'Inflation'!$B$25,2))</f>
        <v/>
      </c>
      <c r="BN21" s="2" t="str">
        <f>IF(AF21="","",AF21*(Inflation!$B$2/BM21))</f>
        <v/>
      </c>
      <c r="BO21" s="2" t="str">
        <f>IF(AG21="","",AG21*(Inflation!$B$2/BM21))</f>
        <v/>
      </c>
      <c r="BP21" s="2" t="str">
        <f>IF(AH21="","",AH21*(Inflation!$B$2/BM21))</f>
        <v/>
      </c>
      <c r="BQ21" s="2" t="str">
        <f>IF(AM21="","",VLOOKUP(AM21,Inflation!$A$2:'Inflation'!$B$25,2))</f>
        <v/>
      </c>
      <c r="BR21" s="2" t="str">
        <f>IF(AJ21="","",AJ21*(Inflation!$B$2/BQ21))</f>
        <v/>
      </c>
      <c r="BS21" s="2" t="str">
        <f>IF(AK21="","",AK21*(Inflation!$B$2/BQ21))</f>
        <v/>
      </c>
      <c r="BT21" s="2" t="str">
        <f>IF(AL21="","",AL21*(Inflation!$B$2/BQ21))</f>
        <v/>
      </c>
    </row>
    <row r="22" spans="1:72" ht="21" x14ac:dyDescent="0.35">
      <c r="A22" s="2" t="s">
        <v>257</v>
      </c>
      <c r="B22" s="2" t="s">
        <v>40</v>
      </c>
      <c r="C22" s="2" t="s">
        <v>25</v>
      </c>
      <c r="D22" s="3" t="s">
        <v>258</v>
      </c>
      <c r="E22" s="5" t="s">
        <v>457</v>
      </c>
      <c r="F22" s="55" t="s">
        <v>512</v>
      </c>
      <c r="G22" s="89" t="s">
        <v>513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59">
        <v>540</v>
      </c>
      <c r="Y22" s="2"/>
      <c r="Z22" s="2"/>
      <c r="AA22" s="63">
        <v>2020</v>
      </c>
      <c r="AB22" s="59">
        <v>540</v>
      </c>
      <c r="AC22" s="2"/>
      <c r="AD22" s="2"/>
      <c r="AE22" s="63">
        <v>2020</v>
      </c>
      <c r="AF22" s="2"/>
      <c r="AG22" s="2"/>
      <c r="AH22" s="2"/>
      <c r="AI22" s="2"/>
      <c r="AJ22" s="2"/>
      <c r="AK22" s="2"/>
      <c r="AL22" s="2"/>
      <c r="AM22" s="2"/>
      <c r="AO22" s="2" t="str">
        <f>IF(K22="","",VLOOKUP(K22,Inflation!$A$2:'Inflation'!$B$25,2))</f>
        <v/>
      </c>
      <c r="AP22" s="2" t="str">
        <f>IF(H22="","",H22*(Inflation!$B$2/AO22))</f>
        <v/>
      </c>
      <c r="AQ22" s="2" t="str">
        <f>IF(I22="","",I22*(Inflation!$B$2/AO22))</f>
        <v/>
      </c>
      <c r="AR22" s="2" t="str">
        <f>IF(J22="","",J22*(Inflation!$B$2/AO22))</f>
        <v/>
      </c>
      <c r="AS22" s="2" t="str">
        <f>IF(O22="","",VLOOKUP(O22,Inflation!$A$2:'Inflation'!$B$25,2))</f>
        <v/>
      </c>
      <c r="AT22" s="2" t="str">
        <f>IF(L22="","",L22*(Inflation!$B$2/AS22))</f>
        <v/>
      </c>
      <c r="AU22" s="2" t="str">
        <f>IF(M22="","",M22*(Inflation!$B$2/AS22))</f>
        <v/>
      </c>
      <c r="AV22" s="2" t="str">
        <f>IF(N22="","",N22*(Inflation!$B$2/AS22))</f>
        <v/>
      </c>
      <c r="AW22" s="2" t="str">
        <f>IF(S22="","",VLOOKUP(S22,Inflation!$A$2:'Inflation'!$B$25,2))</f>
        <v/>
      </c>
      <c r="AX22" s="2" t="str">
        <f>IF(P22="","",P22*(Inflation!$B$2/AW22))</f>
        <v/>
      </c>
      <c r="AY22" s="2" t="str">
        <f>IF(Q22="","",Q22*(Inflation!$B$2/AW22))</f>
        <v/>
      </c>
      <c r="AZ22" s="2" t="str">
        <f>IF(R22="","",R22*(Inflation!$B$2/AW22))</f>
        <v/>
      </c>
      <c r="BA22" s="2" t="str">
        <f>IF(W22="","",VLOOKUP(W22,Inflation!$A$2:'Inflation'!$B$25,2))</f>
        <v/>
      </c>
      <c r="BB22" s="2" t="str">
        <f>IF(T22="","",T22*(Inflation!$B$2/BA22))</f>
        <v/>
      </c>
      <c r="BC22" s="2" t="str">
        <f>IF(U22="","",U22*(Inflation!$B$2/BA22))</f>
        <v/>
      </c>
      <c r="BD22" s="2" t="str">
        <f>IF(V22="","",V22*(Inflation!$B$2/BA22))</f>
        <v/>
      </c>
      <c r="BE22" s="2">
        <f>IF(AA22="","",VLOOKUP(AA22,Inflation!$A$2:'Inflation'!$B$25,2))</f>
        <v>113.78400000000001</v>
      </c>
      <c r="BF22" s="2">
        <f>IF(X22="","",X22*(Inflation!$B$2/BE22))</f>
        <v>378.63689095127609</v>
      </c>
      <c r="BG22" s="2" t="str">
        <f>IF(Y22="","",Y22*(Inflation!$B$2/BE22))</f>
        <v/>
      </c>
      <c r="BH22" s="2" t="str">
        <f>IF(Z22="","",Z22*(Inflation!$B$2/BE22))</f>
        <v/>
      </c>
      <c r="BI22" s="2">
        <f>IF(AE22="","",VLOOKUP(AE22,Inflation!$A$2:'Inflation'!$B$25,2))</f>
        <v>113.78400000000001</v>
      </c>
      <c r="BJ22" s="2">
        <f>IF(AB22="","",AB22*(Inflation!$B$2/BI22))</f>
        <v>378.63689095127609</v>
      </c>
      <c r="BK22" s="2" t="str">
        <f>IF(AC22="","",AC22*(Inflation!$B$2/BI22))</f>
        <v/>
      </c>
      <c r="BL22" s="2" t="str">
        <f>IF(AD22="","",AD22*(Inflation!$B$2/BI22))</f>
        <v/>
      </c>
      <c r="BM22" s="2" t="str">
        <f>IF(AI22="","",VLOOKUP(AI22,Inflation!$A$2:'Inflation'!$B$25,2))</f>
        <v/>
      </c>
      <c r="BN22" s="2" t="str">
        <f>IF(AF22="","",AF22*(Inflation!$B$2/BM22))</f>
        <v/>
      </c>
      <c r="BO22" s="2" t="str">
        <f>IF(AG22="","",AG22*(Inflation!$B$2/BM22))</f>
        <v/>
      </c>
      <c r="BP22" s="2" t="str">
        <f>IF(AH22="","",AH22*(Inflation!$B$2/BM22))</f>
        <v/>
      </c>
      <c r="BQ22" s="2" t="str">
        <f>IF(AM22="","",VLOOKUP(AM22,Inflation!$A$2:'Inflation'!$B$25,2))</f>
        <v/>
      </c>
      <c r="BR22" s="2" t="str">
        <f>IF(AJ22="","",AJ22*(Inflation!$B$2/BQ22))</f>
        <v/>
      </c>
      <c r="BS22" s="2" t="str">
        <f>IF(AK22="","",AK22*(Inflation!$B$2/BQ22))</f>
        <v/>
      </c>
      <c r="BT22" s="2" t="str">
        <f>IF(AL22="","",AL22*(Inflation!$B$2/BQ22))</f>
        <v/>
      </c>
    </row>
    <row r="23" spans="1:72" ht="42" x14ac:dyDescent="0.35">
      <c r="A23" s="2" t="s">
        <v>259</v>
      </c>
      <c r="B23" s="2" t="s">
        <v>40</v>
      </c>
      <c r="C23" s="2" t="s">
        <v>25</v>
      </c>
      <c r="D23" s="3" t="s">
        <v>260</v>
      </c>
      <c r="E23" s="5" t="s">
        <v>463</v>
      </c>
      <c r="F23" s="55" t="s">
        <v>514</v>
      </c>
      <c r="G23" s="89" t="s">
        <v>515</v>
      </c>
      <c r="H23" s="59"/>
      <c r="I23" s="59"/>
      <c r="J23" s="59"/>
      <c r="K23" s="63">
        <v>2019</v>
      </c>
      <c r="L23" s="59"/>
      <c r="M23" s="59"/>
      <c r="N23" s="59"/>
      <c r="O23" s="63">
        <v>2019</v>
      </c>
      <c r="P23" s="2"/>
      <c r="Q23" s="2"/>
      <c r="R23" s="2"/>
      <c r="S23" s="2"/>
      <c r="T23" s="2"/>
      <c r="U23" s="2"/>
      <c r="V23" s="2"/>
      <c r="W23" s="2"/>
      <c r="X23" s="59">
        <v>95</v>
      </c>
      <c r="Y23" s="2"/>
      <c r="Z23" s="2"/>
      <c r="AA23" s="63">
        <v>2019</v>
      </c>
      <c r="AB23" s="59">
        <v>95</v>
      </c>
      <c r="AC23" s="2"/>
      <c r="AD23" s="2"/>
      <c r="AE23" s="63">
        <v>2019</v>
      </c>
      <c r="AF23" s="2"/>
      <c r="AG23" s="2"/>
      <c r="AH23" s="2"/>
      <c r="AI23" s="2"/>
      <c r="AJ23" s="2"/>
      <c r="AK23" s="2"/>
      <c r="AL23" s="2"/>
      <c r="AM23" s="2"/>
      <c r="AO23" s="2">
        <f>IF(K23="","",VLOOKUP(K23,Inflation!$A$2:'Inflation'!$B$25,2))</f>
        <v>112.318</v>
      </c>
      <c r="AP23" s="2" t="str">
        <f>IF(H23="","",H23*(Inflation!$B$2/AO23))</f>
        <v/>
      </c>
      <c r="AQ23" s="2" t="str">
        <f>IF(I23="","",I23*(Inflation!$B$2/AO23))</f>
        <v/>
      </c>
      <c r="AR23" s="2" t="str">
        <f>IF(J23="","",J23*(Inflation!$B$2/AO23))</f>
        <v/>
      </c>
      <c r="AS23" s="2">
        <f>IF(O23="","",VLOOKUP(O23,Inflation!$A$2:'Inflation'!$B$25,2))</f>
        <v>112.318</v>
      </c>
      <c r="AT23" s="2" t="str">
        <f>IF(L23="","",L23*(Inflation!$B$2/AS23))</f>
        <v/>
      </c>
      <c r="AU23" s="2" t="str">
        <f>IF(M23="","",M23*(Inflation!$B$2/AS23))</f>
        <v/>
      </c>
      <c r="AV23" s="2" t="str">
        <f>IF(N23="","",N23*(Inflation!$B$2/AS23))</f>
        <v/>
      </c>
      <c r="AW23" s="2" t="str">
        <f>IF(S23="","",VLOOKUP(S23,Inflation!$A$2:'Inflation'!$B$25,2))</f>
        <v/>
      </c>
      <c r="AX23" s="2" t="str">
        <f>IF(P23="","",P23*(Inflation!$B$2/AW23))</f>
        <v/>
      </c>
      <c r="AY23" s="2" t="str">
        <f>IF(Q23="","",Q23*(Inflation!$B$2/AW23))</f>
        <v/>
      </c>
      <c r="AZ23" s="2" t="str">
        <f>IF(R23="","",R23*(Inflation!$B$2/AW23))</f>
        <v/>
      </c>
      <c r="BA23" s="2" t="str">
        <f>IF(W23="","",VLOOKUP(W23,Inflation!$A$2:'Inflation'!$B$25,2))</f>
        <v/>
      </c>
      <c r="BB23" s="2" t="str">
        <f>IF(T23="","",T23*(Inflation!$B$2/BA23))</f>
        <v/>
      </c>
      <c r="BC23" s="2" t="str">
        <f>IF(U23="","",U23*(Inflation!$B$2/BA23))</f>
        <v/>
      </c>
      <c r="BD23" s="2" t="str">
        <f>IF(V23="","",V23*(Inflation!$B$2/BA23))</f>
        <v/>
      </c>
      <c r="BE23" s="2">
        <f>IF(AA23="","",VLOOKUP(AA23,Inflation!$A$2:'Inflation'!$B$25,2))</f>
        <v>112.318</v>
      </c>
      <c r="BF23" s="2">
        <f>IF(X23="","",X23*(Inflation!$B$2/BE23))</f>
        <v>67.481481151729909</v>
      </c>
      <c r="BG23" s="2" t="str">
        <f>IF(Y23="","",Y23*(Inflation!$B$2/BE23))</f>
        <v/>
      </c>
      <c r="BH23" s="2" t="str">
        <f>IF(Z23="","",Z23*(Inflation!$B$2/BE23))</f>
        <v/>
      </c>
      <c r="BI23" s="2">
        <f>IF(AE23="","",VLOOKUP(AE23,Inflation!$A$2:'Inflation'!$B$25,2))</f>
        <v>112.318</v>
      </c>
      <c r="BJ23" s="2">
        <f>IF(AB23="","",AB23*(Inflation!$B$2/BI23))</f>
        <v>67.481481151729909</v>
      </c>
      <c r="BK23" s="2" t="str">
        <f>IF(AC23="","",AC23*(Inflation!$B$2/BI23))</f>
        <v/>
      </c>
      <c r="BL23" s="2" t="str">
        <f>IF(AD23="","",AD23*(Inflation!$B$2/BI23))</f>
        <v/>
      </c>
      <c r="BM23" s="2" t="str">
        <f>IF(AI23="","",VLOOKUP(AI23,Inflation!$A$2:'Inflation'!$B$25,2))</f>
        <v/>
      </c>
      <c r="BN23" s="2" t="str">
        <f>IF(AF23="","",AF23*(Inflation!$B$2/BM23))</f>
        <v/>
      </c>
      <c r="BO23" s="2" t="str">
        <f>IF(AG23="","",AG23*(Inflation!$B$2/BM23))</f>
        <v/>
      </c>
      <c r="BP23" s="2" t="str">
        <f>IF(AH23="","",AH23*(Inflation!$B$2/BM23))</f>
        <v/>
      </c>
      <c r="BQ23" s="2" t="str">
        <f>IF(AM23="","",VLOOKUP(AM23,Inflation!$A$2:'Inflation'!$B$25,2))</f>
        <v/>
      </c>
      <c r="BR23" s="2" t="str">
        <f>IF(AJ23="","",AJ23*(Inflation!$B$2/BQ23))</f>
        <v/>
      </c>
      <c r="BS23" s="2" t="str">
        <f>IF(AK23="","",AK23*(Inflation!$B$2/BQ23))</f>
        <v/>
      </c>
      <c r="BT23" s="2" t="str">
        <f>IF(AL23="","",AL23*(Inflation!$B$2/BQ23))</f>
        <v/>
      </c>
    </row>
    <row r="24" spans="1:72" ht="21" x14ac:dyDescent="0.35">
      <c r="A24" s="2" t="s">
        <v>261</v>
      </c>
      <c r="B24" s="2" t="s">
        <v>40</v>
      </c>
      <c r="C24" s="2" t="s">
        <v>25</v>
      </c>
      <c r="D24" s="3" t="s">
        <v>262</v>
      </c>
      <c r="E24" s="5" t="s">
        <v>457</v>
      </c>
      <c r="F24" s="55" t="s">
        <v>516</v>
      </c>
      <c r="G24" s="89" t="s">
        <v>517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59">
        <v>260</v>
      </c>
      <c r="Y24" s="2"/>
      <c r="Z24" s="2"/>
      <c r="AA24" s="63">
        <v>2020</v>
      </c>
      <c r="AB24" s="59">
        <v>260</v>
      </c>
      <c r="AC24" s="2"/>
      <c r="AD24" s="2"/>
      <c r="AE24" s="63">
        <v>2020</v>
      </c>
      <c r="AF24" s="2"/>
      <c r="AG24" s="2"/>
      <c r="AH24" s="2"/>
      <c r="AI24" s="2"/>
      <c r="AJ24" s="2"/>
      <c r="AK24" s="2"/>
      <c r="AL24" s="2"/>
      <c r="AM24" s="2"/>
      <c r="AO24" s="2" t="str">
        <f>IF(K24="","",VLOOKUP(K24,Inflation!$A$2:'Inflation'!$B$25,2))</f>
        <v/>
      </c>
      <c r="AP24" s="2" t="str">
        <f>IF(H24="","",H24*(Inflation!$B$2/AO24))</f>
        <v/>
      </c>
      <c r="AQ24" s="2" t="str">
        <f>IF(I24="","",I24*(Inflation!$B$2/AO24))</f>
        <v/>
      </c>
      <c r="AR24" s="2" t="str">
        <f>IF(J24="","",J24*(Inflation!$B$2/AO24))</f>
        <v/>
      </c>
      <c r="AS24" s="2" t="str">
        <f>IF(O24="","",VLOOKUP(O24,Inflation!$A$2:'Inflation'!$B$25,2))</f>
        <v/>
      </c>
      <c r="AT24" s="2" t="str">
        <f>IF(L24="","",L24*(Inflation!$B$2/AS24))</f>
        <v/>
      </c>
      <c r="AU24" s="2" t="str">
        <f>IF(M24="","",M24*(Inflation!$B$2/AS24))</f>
        <v/>
      </c>
      <c r="AV24" s="2" t="str">
        <f>IF(N24="","",N24*(Inflation!$B$2/AS24))</f>
        <v/>
      </c>
      <c r="AW24" s="2" t="str">
        <f>IF(S24="","",VLOOKUP(S24,Inflation!$A$2:'Inflation'!$B$25,2))</f>
        <v/>
      </c>
      <c r="AX24" s="2" t="str">
        <f>IF(P24="","",P24*(Inflation!$B$2/AW24))</f>
        <v/>
      </c>
      <c r="AY24" s="2" t="str">
        <f>IF(Q24="","",Q24*(Inflation!$B$2/AW24))</f>
        <v/>
      </c>
      <c r="AZ24" s="2" t="str">
        <f>IF(R24="","",R24*(Inflation!$B$2/AW24))</f>
        <v/>
      </c>
      <c r="BA24" s="2" t="str">
        <f>IF(W24="","",VLOOKUP(W24,Inflation!$A$2:'Inflation'!$B$25,2))</f>
        <v/>
      </c>
      <c r="BB24" s="2" t="str">
        <f>IF(T24="","",T24*(Inflation!$B$2/BA24))</f>
        <v/>
      </c>
      <c r="BC24" s="2" t="str">
        <f>IF(U24="","",U24*(Inflation!$B$2/BA24))</f>
        <v/>
      </c>
      <c r="BD24" s="2" t="str">
        <f>IF(V24="","",V24*(Inflation!$B$2/BA24))</f>
        <v/>
      </c>
      <c r="BE24" s="2">
        <f>IF(AA24="","",VLOOKUP(AA24,Inflation!$A$2:'Inflation'!$B$25,2))</f>
        <v>113.78400000000001</v>
      </c>
      <c r="BF24" s="2">
        <f>IF(X24="","",X24*(Inflation!$B$2/BE24))</f>
        <v>182.30665119876255</v>
      </c>
      <c r="BG24" s="2" t="str">
        <f>IF(Y24="","",Y24*(Inflation!$B$2/BE24))</f>
        <v/>
      </c>
      <c r="BH24" s="2" t="str">
        <f>IF(Z24="","",Z24*(Inflation!$B$2/BE24))</f>
        <v/>
      </c>
      <c r="BI24" s="2">
        <f>IF(AE24="","",VLOOKUP(AE24,Inflation!$A$2:'Inflation'!$B$25,2))</f>
        <v>113.78400000000001</v>
      </c>
      <c r="BJ24" s="2">
        <f>IF(AB24="","",AB24*(Inflation!$B$2/BI24))</f>
        <v>182.30665119876255</v>
      </c>
      <c r="BK24" s="2" t="str">
        <f>IF(AC24="","",AC24*(Inflation!$B$2/BI24))</f>
        <v/>
      </c>
      <c r="BL24" s="2" t="str">
        <f>IF(AD24="","",AD24*(Inflation!$B$2/BI24))</f>
        <v/>
      </c>
      <c r="BM24" s="2" t="str">
        <f>IF(AI24="","",VLOOKUP(AI24,Inflation!$A$2:'Inflation'!$B$25,2))</f>
        <v/>
      </c>
      <c r="BN24" s="2" t="str">
        <f>IF(AF24="","",AF24*(Inflation!$B$2/BM24))</f>
        <v/>
      </c>
      <c r="BO24" s="2" t="str">
        <f>IF(AG24="","",AG24*(Inflation!$B$2/BM24))</f>
        <v/>
      </c>
      <c r="BP24" s="2" t="str">
        <f>IF(AH24="","",AH24*(Inflation!$B$2/BM24))</f>
        <v/>
      </c>
      <c r="BQ24" s="2" t="str">
        <f>IF(AM24="","",VLOOKUP(AM24,Inflation!$A$2:'Inflation'!$B$25,2))</f>
        <v/>
      </c>
      <c r="BR24" s="2" t="str">
        <f>IF(AJ24="","",AJ24*(Inflation!$B$2/BQ24))</f>
        <v/>
      </c>
      <c r="BS24" s="2" t="str">
        <f>IF(AK24="","",AK24*(Inflation!$B$2/BQ24))</f>
        <v/>
      </c>
      <c r="BT24" s="2" t="str">
        <f>IF(AL24="","",AL24*(Inflation!$B$2/BQ24))</f>
        <v/>
      </c>
    </row>
    <row r="25" spans="1:72" ht="42" x14ac:dyDescent="0.35">
      <c r="A25" s="2" t="s">
        <v>263</v>
      </c>
      <c r="B25" s="2" t="s">
        <v>40</v>
      </c>
      <c r="C25" s="2" t="s">
        <v>25</v>
      </c>
      <c r="D25" s="3" t="s">
        <v>264</v>
      </c>
      <c r="E25" s="5"/>
      <c r="F25" s="55" t="s">
        <v>518</v>
      </c>
      <c r="G25" s="89" t="s">
        <v>519</v>
      </c>
      <c r="H25" s="2"/>
      <c r="I25" s="2"/>
      <c r="J25" s="2"/>
      <c r="K25" s="2"/>
      <c r="L25" s="2"/>
      <c r="M25" s="2"/>
      <c r="N25" s="2"/>
      <c r="O25" s="2"/>
      <c r="P25" s="2"/>
      <c r="Q25" s="59">
        <v>768</v>
      </c>
      <c r="R25" s="59">
        <v>9049</v>
      </c>
      <c r="S25" s="63">
        <v>2019</v>
      </c>
      <c r="T25" s="2"/>
      <c r="U25" s="59">
        <v>764</v>
      </c>
      <c r="V25" s="59">
        <v>9044</v>
      </c>
      <c r="W25" s="63">
        <v>2019</v>
      </c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O25" s="2" t="str">
        <f>IF(K25="","",VLOOKUP(K25,Inflation!$A$2:'Inflation'!$B$25,2))</f>
        <v/>
      </c>
      <c r="AP25" s="2" t="str">
        <f>IF(H25="","",H25*(Inflation!$B$2/AO25))</f>
        <v/>
      </c>
      <c r="AQ25" s="2" t="str">
        <f>IF(I25="","",I25*(Inflation!$B$2/AO25))</f>
        <v/>
      </c>
      <c r="AR25" s="2" t="str">
        <f>IF(J25="","",J25*(Inflation!$B$2/AO25))</f>
        <v/>
      </c>
      <c r="AS25" s="2" t="str">
        <f>IF(O25="","",VLOOKUP(O25,Inflation!$A$2:'Inflation'!$B$25,2))</f>
        <v/>
      </c>
      <c r="AT25" s="2" t="str">
        <f>IF(L25="","",L25*(Inflation!$B$2/AS25))</f>
        <v/>
      </c>
      <c r="AU25" s="2" t="str">
        <f>IF(M25="","",M25*(Inflation!$B$2/AS25))</f>
        <v/>
      </c>
      <c r="AV25" s="2" t="str">
        <f>IF(N25="","",N25*(Inflation!$B$2/AS25))</f>
        <v/>
      </c>
      <c r="AW25" s="2">
        <f>IF(S25="","",VLOOKUP(S25,Inflation!$A$2:'Inflation'!$B$25,2))</f>
        <v>112.318</v>
      </c>
      <c r="AX25" s="2" t="str">
        <f>IF(P25="","",P25*(Inflation!$B$2/AW25))</f>
        <v/>
      </c>
      <c r="AY25" s="2">
        <f>IF(Q25="","",Q25*(Inflation!$B$2/AW25))</f>
        <v>545.53450025819552</v>
      </c>
      <c r="AZ25" s="2">
        <f>IF(R25="","",R25*(Inflation!$B$2/AW25))</f>
        <v>6427.7886625474102</v>
      </c>
      <c r="BA25" s="2">
        <f>IF(W25="","",VLOOKUP(W25,Inflation!$A$2:'Inflation'!$B$25,2))</f>
        <v>112.318</v>
      </c>
      <c r="BB25" s="2" t="str">
        <f>IF(T25="","",T25*(Inflation!$B$2/BA25))</f>
        <v/>
      </c>
      <c r="BC25" s="2">
        <f>IF(U25="","",U25*(Inflation!$B$2/BA25))</f>
        <v>542.69317473601734</v>
      </c>
      <c r="BD25" s="2">
        <f>IF(V25="","",V25*(Inflation!$B$2/BA25))</f>
        <v>6424.237005644688</v>
      </c>
      <c r="BE25" s="2" t="str">
        <f>IF(AA25="","",VLOOKUP(AA25,Inflation!$A$2:'Inflation'!$B$25,2))</f>
        <v/>
      </c>
      <c r="BF25" s="2" t="str">
        <f>IF(X25="","",X25*(Inflation!$B$2/BE25))</f>
        <v/>
      </c>
      <c r="BG25" s="2" t="str">
        <f>IF(Y25="","",Y25*(Inflation!$B$2/BE25))</f>
        <v/>
      </c>
      <c r="BH25" s="2" t="str">
        <f>IF(Z25="","",Z25*(Inflation!$B$2/BE25))</f>
        <v/>
      </c>
      <c r="BI25" s="2" t="str">
        <f>IF(AE25="","",VLOOKUP(AE25,Inflation!$A$2:'Inflation'!$B$25,2))</f>
        <v/>
      </c>
      <c r="BJ25" s="2" t="str">
        <f>IF(AB25="","",AB25*(Inflation!$B$2/BI25))</f>
        <v/>
      </c>
      <c r="BK25" s="2" t="str">
        <f>IF(AC25="","",AC25*(Inflation!$B$2/BI25))</f>
        <v/>
      </c>
      <c r="BL25" s="2" t="str">
        <f>IF(AD25="","",AD25*(Inflation!$B$2/BI25))</f>
        <v/>
      </c>
      <c r="BM25" s="2" t="str">
        <f>IF(AI25="","",VLOOKUP(AI25,Inflation!$A$2:'Inflation'!$B$25,2))</f>
        <v/>
      </c>
      <c r="BN25" s="2" t="str">
        <f>IF(AF25="","",AF25*(Inflation!$B$2/BM25))</f>
        <v/>
      </c>
      <c r="BO25" s="2" t="str">
        <f>IF(AG25="","",AG25*(Inflation!$B$2/BM25))</f>
        <v/>
      </c>
      <c r="BP25" s="2" t="str">
        <f>IF(AH25="","",AH25*(Inflation!$B$2/BM25))</f>
        <v/>
      </c>
      <c r="BQ25" s="2" t="str">
        <f>IF(AM25="","",VLOOKUP(AM25,Inflation!$A$2:'Inflation'!$B$25,2))</f>
        <v/>
      </c>
      <c r="BR25" s="2" t="str">
        <f>IF(AJ25="","",AJ25*(Inflation!$B$2/BQ25))</f>
        <v/>
      </c>
      <c r="BS25" s="2" t="str">
        <f>IF(AK25="","",AK25*(Inflation!$B$2/BQ25))</f>
        <v/>
      </c>
      <c r="BT25" s="2" t="str">
        <f>IF(AL25="","",AL25*(Inflation!$B$2/BQ25))</f>
        <v/>
      </c>
    </row>
    <row r="26" spans="1:72" ht="31.5" x14ac:dyDescent="0.35">
      <c r="A26" s="2" t="s">
        <v>265</v>
      </c>
      <c r="B26" s="2" t="s">
        <v>40</v>
      </c>
      <c r="C26" s="2" t="s">
        <v>25</v>
      </c>
      <c r="D26" s="3" t="s">
        <v>266</v>
      </c>
      <c r="E26" s="5" t="s">
        <v>457</v>
      </c>
      <c r="F26" s="55" t="s">
        <v>520</v>
      </c>
      <c r="G26" s="89" t="s">
        <v>521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59">
        <v>3488</v>
      </c>
      <c r="Y26" s="2"/>
      <c r="Z26" s="2"/>
      <c r="AA26" s="63">
        <v>2020</v>
      </c>
      <c r="AB26" s="59">
        <v>3488</v>
      </c>
      <c r="AC26" s="2"/>
      <c r="AD26" s="2"/>
      <c r="AE26" s="63">
        <v>2020</v>
      </c>
      <c r="AF26" s="2"/>
      <c r="AG26" s="2"/>
      <c r="AH26" s="2"/>
      <c r="AI26" s="2"/>
      <c r="AJ26" s="2"/>
      <c r="AK26" s="2"/>
      <c r="AL26" s="2"/>
      <c r="AM26" s="2"/>
      <c r="AP26" s="2" t="str">
        <f>IF(H26="","",H26*(Inflation!$B$2/AO26))</f>
        <v/>
      </c>
      <c r="AQ26" s="2" t="str">
        <f>IF(I26="","",I26*(Inflation!$B$2/AO26))</f>
        <v/>
      </c>
      <c r="AR26" s="2" t="str">
        <f>IF(J26="","",J26*(Inflation!$B$2/AO26))</f>
        <v/>
      </c>
      <c r="AS26" s="2" t="str">
        <f>IF(O26="","",VLOOKUP(O26,Inflation!$A$2:'Inflation'!$B$25,2))</f>
        <v/>
      </c>
      <c r="AT26" s="2" t="str">
        <f>IF(L26="","",L26*(Inflation!$B$2/AS26))</f>
        <v/>
      </c>
      <c r="AU26" s="2" t="str">
        <f>IF(M26="","",M26*(Inflation!$B$2/AS26))</f>
        <v/>
      </c>
      <c r="AV26" s="2" t="str">
        <f>IF(N26="","",N26*(Inflation!$B$2/AS26))</f>
        <v/>
      </c>
      <c r="AW26" s="2" t="str">
        <f>IF(S26="","",VLOOKUP(S26,Inflation!$A$2:'Inflation'!$B$25,2))</f>
        <v/>
      </c>
      <c r="AX26" s="2" t="str">
        <f>IF(P26="","",P26*(Inflation!$B$2/AW26))</f>
        <v/>
      </c>
      <c r="AY26" s="2" t="str">
        <f>IF(Q26="","",Q26*(Inflation!$B$2/AW26))</f>
        <v/>
      </c>
      <c r="AZ26" s="2" t="str">
        <f>IF(R26="","",R26*(Inflation!$B$2/AW26))</f>
        <v/>
      </c>
      <c r="BA26" s="2" t="str">
        <f>IF(W26="","",VLOOKUP(W26,Inflation!$A$2:'Inflation'!$B$25,2))</f>
        <v/>
      </c>
      <c r="BB26" s="2" t="str">
        <f>IF(T26="","",T26*(Inflation!$B$2/BA26))</f>
        <v/>
      </c>
      <c r="BC26" s="2" t="str">
        <f>IF(U26="","",U26*(Inflation!$B$2/BA26))</f>
        <v/>
      </c>
      <c r="BD26" s="2" t="str">
        <f>IF(V26="","",V26*(Inflation!$B$2/BA26))</f>
        <v/>
      </c>
      <c r="BE26" s="2">
        <f>IF(AA26="","",VLOOKUP(AA26,Inflation!$A$2:'Inflation'!$B$25,2))</f>
        <v>113.78400000000001</v>
      </c>
      <c r="BF26" s="2">
        <f>IF(X26="","",X26*(Inflation!$B$2/BE26))</f>
        <v>2445.7138437741683</v>
      </c>
      <c r="BG26" s="2" t="str">
        <f>IF(Y26="","",Y26*(Inflation!$B$2/BE26))</f>
        <v/>
      </c>
      <c r="BH26" s="2" t="str">
        <f>IF(Z26="","",Z26*(Inflation!$B$2/BE26))</f>
        <v/>
      </c>
      <c r="BI26" s="2">
        <f>IF(AE26="","",VLOOKUP(AE26,Inflation!$A$2:'Inflation'!$B$25,2))</f>
        <v>113.78400000000001</v>
      </c>
      <c r="BJ26" s="2">
        <f>IF(AB26="","",AB26*(Inflation!$B$2/BI26))</f>
        <v>2445.7138437741683</v>
      </c>
      <c r="BK26" s="2" t="str">
        <f>IF(AC26="","",AC26*(Inflation!$B$2/BI26))</f>
        <v/>
      </c>
      <c r="BL26" s="2" t="str">
        <f>IF(AD26="","",AD26*(Inflation!$B$2/BI26))</f>
        <v/>
      </c>
      <c r="BM26" s="2" t="str">
        <f>IF(AI26="","",VLOOKUP(AI26,Inflation!$A$2:'Inflation'!$B$25,2))</f>
        <v/>
      </c>
      <c r="BN26" s="2" t="str">
        <f>IF(AF26="","",AF26*(Inflation!$B$2/BM26))</f>
        <v/>
      </c>
      <c r="BO26" s="2" t="str">
        <f>IF(AG26="","",AG26*(Inflation!$B$2/BM26))</f>
        <v/>
      </c>
      <c r="BP26" s="2" t="str">
        <f>IF(AH26="","",AH26*(Inflation!$B$2/BM26))</f>
        <v/>
      </c>
      <c r="BQ26" s="2" t="str">
        <f>IF(AM26="","",VLOOKUP(AM26,Inflation!$A$2:'Inflation'!$B$25,2))</f>
        <v/>
      </c>
      <c r="BR26" s="2" t="str">
        <f>IF(AJ26="","",AJ26*(Inflation!$B$2/BQ26))</f>
        <v/>
      </c>
      <c r="BS26" s="2" t="str">
        <f>IF(AK26="","",AK26*(Inflation!$B$2/BQ26))</f>
        <v/>
      </c>
      <c r="BT26" s="2" t="str">
        <f>IF(AL26="","",AL26*(Inflation!$B$2/BQ26))</f>
        <v/>
      </c>
    </row>
    <row r="27" spans="1:72" ht="21" x14ac:dyDescent="0.35">
      <c r="A27" s="2" t="s">
        <v>267</v>
      </c>
      <c r="B27" s="2" t="s">
        <v>40</v>
      </c>
      <c r="C27" s="2" t="s">
        <v>25</v>
      </c>
      <c r="D27" s="3" t="s">
        <v>268</v>
      </c>
      <c r="E27" s="5" t="s">
        <v>461</v>
      </c>
      <c r="F27" s="55" t="s">
        <v>522</v>
      </c>
      <c r="G27" s="89" t="s">
        <v>523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59">
        <v>-42</v>
      </c>
      <c r="Y27" s="2"/>
      <c r="Z27" s="2"/>
      <c r="AA27" s="63">
        <v>2019</v>
      </c>
      <c r="AB27" s="59">
        <v>-45</v>
      </c>
      <c r="AC27" s="2"/>
      <c r="AD27" s="2"/>
      <c r="AE27" s="63">
        <v>2019</v>
      </c>
      <c r="AF27" s="2"/>
      <c r="AG27" s="2"/>
      <c r="AH27" s="2"/>
      <c r="AI27" s="2"/>
      <c r="AJ27" s="2"/>
      <c r="AK27" s="2"/>
      <c r="AL27" s="2"/>
      <c r="AM27" s="2"/>
      <c r="AO27" s="2" t="str">
        <f>IF(K27="","",VLOOKUP(K27,Inflation!$A$2:'Inflation'!$B$25,2))</f>
        <v/>
      </c>
      <c r="AP27" s="2" t="str">
        <f>IF(H27="","",H27*(Inflation!$B$2/AO27))</f>
        <v/>
      </c>
      <c r="AQ27" s="2" t="str">
        <f>IF(I27="","",I27*(Inflation!$B$2/AO27))</f>
        <v/>
      </c>
      <c r="AR27" s="2" t="str">
        <f>IF(J27="","",J27*(Inflation!$B$2/AO27))</f>
        <v/>
      </c>
      <c r="AS27" s="2" t="str">
        <f>IF(O27="","",VLOOKUP(O27,Inflation!$A$2:'Inflation'!$B$25,2))</f>
        <v/>
      </c>
      <c r="AT27" s="2" t="str">
        <f>IF(L27="","",L27*(Inflation!$B$2/AS27))</f>
        <v/>
      </c>
      <c r="AU27" s="2" t="str">
        <f>IF(M27="","",M27*(Inflation!$B$2/AS27))</f>
        <v/>
      </c>
      <c r="AV27" s="2" t="str">
        <f>IF(N27="","",N27*(Inflation!$B$2/AS27))</f>
        <v/>
      </c>
      <c r="AW27" s="2" t="str">
        <f>IF(S27="","",VLOOKUP(S27,Inflation!$A$2:'Inflation'!$B$25,2))</f>
        <v/>
      </c>
      <c r="AX27" s="2" t="str">
        <f>IF(P27="","",P27*(Inflation!$B$2/AW27))</f>
        <v/>
      </c>
      <c r="AY27" s="2" t="str">
        <f>IF(Q27="","",Q27*(Inflation!$B$2/AW27))</f>
        <v/>
      </c>
      <c r="AZ27" s="2" t="str">
        <f>IF(R27="","",R27*(Inflation!$B$2/AW27))</f>
        <v/>
      </c>
      <c r="BA27" s="2" t="str">
        <f>IF(W27="","",VLOOKUP(W27,Inflation!$A$2:'Inflation'!$B$25,2))</f>
        <v/>
      </c>
      <c r="BB27" s="2" t="str">
        <f>IF(T27="","",T27*(Inflation!$B$2/BA27))</f>
        <v/>
      </c>
      <c r="BC27" s="2" t="str">
        <f>IF(U27="","",U27*(Inflation!$B$2/BA27))</f>
        <v/>
      </c>
      <c r="BD27" s="2" t="str">
        <f>IF(V27="","",V27*(Inflation!$B$2/BA27))</f>
        <v/>
      </c>
      <c r="BE27" s="2">
        <f>IF(AA27="","",VLOOKUP(AA27,Inflation!$A$2:'Inflation'!$B$25,2))</f>
        <v>112.318</v>
      </c>
      <c r="BF27" s="2">
        <f>IF(X27="","",X27*(Inflation!$B$2/BE27))</f>
        <v>-29.833917982870066</v>
      </c>
      <c r="BG27" s="2" t="str">
        <f>IF(Y27="","",Y27*(Inflation!$B$2/BE27))</f>
        <v/>
      </c>
      <c r="BH27" s="2" t="str">
        <f>IF(Z27="","",Z27*(Inflation!$B$2/BE27))</f>
        <v/>
      </c>
      <c r="BI27" s="2">
        <f>IF(AE27="","",VLOOKUP(AE27,Inflation!$A$2:'Inflation'!$B$25,2))</f>
        <v>112.318</v>
      </c>
      <c r="BJ27" s="2">
        <f>IF(AB27="","",AB27*(Inflation!$B$2/BI27))</f>
        <v>-31.964912124503641</v>
      </c>
      <c r="BK27" s="2" t="str">
        <f>IF(AC27="","",AC27*(Inflation!$B$2/BI27))</f>
        <v/>
      </c>
      <c r="BL27" s="2" t="str">
        <f>IF(AD27="","",AD27*(Inflation!$B$2/BI27))</f>
        <v/>
      </c>
      <c r="BM27" s="2" t="str">
        <f>IF(AI27="","",VLOOKUP(AI27,Inflation!$A$2:'Inflation'!$B$25,2))</f>
        <v/>
      </c>
      <c r="BN27" s="2" t="str">
        <f>IF(AF27="","",AF27*(Inflation!$B$2/BM27))</f>
        <v/>
      </c>
      <c r="BO27" s="2" t="str">
        <f>IF(AG27="","",AG27*(Inflation!$B$2/BM27))</f>
        <v/>
      </c>
      <c r="BP27" s="2" t="str">
        <f>IF(AH27="","",AH27*(Inflation!$B$2/BM27))</f>
        <v/>
      </c>
      <c r="BQ27" s="2" t="str">
        <f>IF(AM27="","",VLOOKUP(AM27,Inflation!$A$2:'Inflation'!$B$25,2))</f>
        <v/>
      </c>
      <c r="BR27" s="2" t="str">
        <f>IF(AJ27="","",AJ27*(Inflation!$B$2/BQ27))</f>
        <v/>
      </c>
      <c r="BS27" s="2" t="str">
        <f>IF(AK27="","",AK27*(Inflation!$B$2/BQ27))</f>
        <v/>
      </c>
      <c r="BT27" s="2" t="str">
        <f>IF(AL27="","",AL27*(Inflation!$B$2/BQ27))</f>
        <v/>
      </c>
    </row>
    <row r="28" spans="1:72" ht="21" x14ac:dyDescent="0.35">
      <c r="A28" s="2" t="s">
        <v>269</v>
      </c>
      <c r="B28" s="2" t="s">
        <v>40</v>
      </c>
      <c r="C28" s="2" t="s">
        <v>60</v>
      </c>
      <c r="D28" s="3" t="s">
        <v>270</v>
      </c>
      <c r="E28" s="5" t="s">
        <v>464</v>
      </c>
      <c r="F28" s="55" t="s">
        <v>524</v>
      </c>
      <c r="G28" s="89" t="s">
        <v>525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59">
        <v>297</v>
      </c>
      <c r="AH28" s="59">
        <v>392</v>
      </c>
      <c r="AI28" s="63">
        <v>2020</v>
      </c>
      <c r="AJ28" s="2"/>
      <c r="AK28" s="59">
        <v>297</v>
      </c>
      <c r="AL28" s="59">
        <v>392</v>
      </c>
      <c r="AM28" s="63">
        <v>2020</v>
      </c>
      <c r="AO28" s="2" t="str">
        <f>IF(K28="","",VLOOKUP(K28,Inflation!$A$2:'Inflation'!$B$25,2))</f>
        <v/>
      </c>
      <c r="AP28" s="2" t="str">
        <f>IF(H28="","",H28*(Inflation!$B$2/AO28))</f>
        <v/>
      </c>
      <c r="AQ28" s="2" t="str">
        <f>IF(I28="","",I28*(Inflation!$B$2/AO28))</f>
        <v/>
      </c>
      <c r="AR28" s="2" t="str">
        <f>IF(J28="","",J28*(Inflation!$B$2/AO28))</f>
        <v/>
      </c>
      <c r="AS28" s="2" t="str">
        <f>IF(O28="","",VLOOKUP(O28,Inflation!$A$2:'Inflation'!$B$25,2))</f>
        <v/>
      </c>
      <c r="AT28" s="2" t="str">
        <f>IF(L28="","",L28*(Inflation!$B$2/AS28))</f>
        <v/>
      </c>
      <c r="AU28" s="2" t="str">
        <f>IF(M28="","",M28*(Inflation!$B$2/AS28))</f>
        <v/>
      </c>
      <c r="AV28" s="2" t="str">
        <f>IF(N28="","",N28*(Inflation!$B$2/AS28))</f>
        <v/>
      </c>
      <c r="AW28" s="2" t="str">
        <f>IF(S28="","",VLOOKUP(S28,Inflation!$A$2:'Inflation'!$B$25,2))</f>
        <v/>
      </c>
      <c r="AX28" s="2" t="str">
        <f>IF(P28="","",P28*(Inflation!$B$2/AW28))</f>
        <v/>
      </c>
      <c r="AY28" s="2" t="str">
        <f>IF(Q28="","",Q28*(Inflation!$B$2/AW28))</f>
        <v/>
      </c>
      <c r="AZ28" s="2" t="str">
        <f>IF(R28="","",R28*(Inflation!$B$2/AW28))</f>
        <v/>
      </c>
      <c r="BA28" s="2" t="str">
        <f>IF(W28="","",VLOOKUP(W28,Inflation!$A$2:'Inflation'!$B$25,2))</f>
        <v/>
      </c>
      <c r="BB28" s="2" t="str">
        <f>IF(T28="","",T28*(Inflation!$B$2/BA28))</f>
        <v/>
      </c>
      <c r="BC28" s="2" t="str">
        <f>IF(U28="","",U28*(Inflation!$B$2/BA28))</f>
        <v/>
      </c>
      <c r="BD28" s="2" t="str">
        <f>IF(V28="","",V28*(Inflation!$B$2/BA28))</f>
        <v/>
      </c>
      <c r="BE28" s="2" t="str">
        <f>IF(AA28="","",VLOOKUP(AA28,Inflation!$A$2:'Inflation'!$B$25,2))</f>
        <v/>
      </c>
      <c r="BF28" s="2" t="str">
        <f>IF(X28="","",X28*(Inflation!$B$2/BE28))</f>
        <v/>
      </c>
      <c r="BG28" s="2" t="str">
        <f>IF(Y28="","",Y28*(Inflation!$B$2/BE28))</f>
        <v/>
      </c>
      <c r="BH28" s="2" t="str">
        <f>IF(Z28="","",Z28*(Inflation!$B$2/BE28))</f>
        <v/>
      </c>
      <c r="BI28" s="2" t="str">
        <f>IF(AE28="","",VLOOKUP(AE28,Inflation!$A$2:'Inflation'!$B$25,2))</f>
        <v/>
      </c>
      <c r="BJ28" s="2" t="str">
        <f>IF(AB28="","",AB28*(Inflation!$B$2/BI28))</f>
        <v/>
      </c>
      <c r="BK28" s="2" t="str">
        <f>IF(AC28="","",AC28*(Inflation!$B$2/BI28))</f>
        <v/>
      </c>
      <c r="BL28" s="2" t="str">
        <f>IF(AD28="","",AD28*(Inflation!$B$2/BI28))</f>
        <v/>
      </c>
      <c r="BM28" s="2">
        <f>IF(AI28="","",VLOOKUP(AI28,Inflation!$A$2:'Inflation'!$B$25,2))</f>
        <v>113.78400000000001</v>
      </c>
      <c r="BN28" s="2" t="str">
        <f>IF(AF28="","",AF28*(Inflation!$B$2/BM28))</f>
        <v/>
      </c>
      <c r="BO28" s="2">
        <f>IF(AG28="","",AG28*(Inflation!$B$2/BM28))</f>
        <v>208.25029002320184</v>
      </c>
      <c r="BP28" s="2">
        <f>IF(AH28="","",AH28*(Inflation!$B$2/BM28))</f>
        <v>274.86233565351893</v>
      </c>
      <c r="BQ28" s="2">
        <f>IF(AM28="","",VLOOKUP(AM28,Inflation!$A$2:'Inflation'!$B$25,2))</f>
        <v>113.78400000000001</v>
      </c>
      <c r="BR28" s="2" t="str">
        <f>IF(AJ28="","",AJ28*(Inflation!$B$2/BQ28))</f>
        <v/>
      </c>
      <c r="BS28" s="2">
        <f>IF(AK28="","",AK28*(Inflation!$B$2/BQ28))</f>
        <v>208.25029002320184</v>
      </c>
      <c r="BT28" s="2">
        <f>IF(AL28="","",AL28*(Inflation!$B$2/BQ28))</f>
        <v>274.86233565351893</v>
      </c>
    </row>
    <row r="29" spans="1:72" ht="21" x14ac:dyDescent="0.35">
      <c r="A29" s="2" t="s">
        <v>271</v>
      </c>
      <c r="B29" s="2" t="s">
        <v>40</v>
      </c>
      <c r="C29" s="2" t="s">
        <v>8</v>
      </c>
      <c r="D29" s="3" t="s">
        <v>272</v>
      </c>
      <c r="E29" s="5"/>
      <c r="F29" s="55" t="s">
        <v>526</v>
      </c>
      <c r="G29" s="89" t="s">
        <v>527</v>
      </c>
      <c r="H29" s="2"/>
      <c r="I29" s="2"/>
      <c r="J29" s="2"/>
      <c r="K29" s="2"/>
      <c r="L29" s="2"/>
      <c r="M29" s="2"/>
      <c r="N29" s="2"/>
      <c r="O29" s="2"/>
      <c r="P29" s="59">
        <v>-237</v>
      </c>
      <c r="Q29" s="59">
        <v>-318</v>
      </c>
      <c r="R29" s="59">
        <v>-66</v>
      </c>
      <c r="S29" s="63">
        <v>2016</v>
      </c>
      <c r="T29" s="59">
        <v>-147</v>
      </c>
      <c r="U29" s="59">
        <v>-185</v>
      </c>
      <c r="V29" s="59">
        <v>-46</v>
      </c>
      <c r="W29" s="63">
        <v>2016</v>
      </c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O29" s="2" t="str">
        <f>IF(K29="","",VLOOKUP(K29,Inflation!$A$2:'Inflation'!$B$25,2))</f>
        <v/>
      </c>
      <c r="AP29" s="2" t="str">
        <f>IF(H29="","",H29*(Inflation!$B$2/AO29))</f>
        <v/>
      </c>
      <c r="AQ29" s="2" t="str">
        <f>IF(I29="","",I29*(Inflation!$B$2/AO29))</f>
        <v/>
      </c>
      <c r="AR29" s="2" t="str">
        <f>IF(J29="","",J29*(Inflation!$B$2/AO29))</f>
        <v/>
      </c>
      <c r="AS29" s="2" t="str">
        <f>IF(O29="","",VLOOKUP(O29,Inflation!$A$2:'Inflation'!$B$25,2))</f>
        <v/>
      </c>
      <c r="AT29" s="2" t="str">
        <f>IF(L29="","",L29*(Inflation!$B$2/AS29))</f>
        <v/>
      </c>
      <c r="AU29" s="2" t="str">
        <f>IF(M29="","",M29*(Inflation!$B$2/AS29))</f>
        <v/>
      </c>
      <c r="AV29" s="2" t="str">
        <f>IF(N29="","",N29*(Inflation!$B$2/AS29))</f>
        <v/>
      </c>
      <c r="AW29" s="2">
        <f>IF(S29="","",VLOOKUP(S29,Inflation!$A$2:'Inflation'!$B$25,2))</f>
        <v>105.74</v>
      </c>
      <c r="AX29" s="2">
        <f>IF(P29="","",P29*(Inflation!$B$2/AW29))</f>
        <v>-178.82136372233782</v>
      </c>
      <c r="AY29" s="2">
        <f>IF(Q29="","",Q29*(Inflation!$B$2/AW29))</f>
        <v>-239.93752600718747</v>
      </c>
      <c r="AZ29" s="2">
        <f>IF(R29="","",R29*(Inflation!$B$2/AW29))</f>
        <v>-49.798354454321924</v>
      </c>
      <c r="BA29" s="2">
        <f>IF(W29="","",VLOOKUP(W29,Inflation!$A$2:'Inflation'!$B$25,2))</f>
        <v>105.74</v>
      </c>
      <c r="BB29" s="2">
        <f>IF(T29="","",T29*(Inflation!$B$2/BA29))</f>
        <v>-110.91451673917156</v>
      </c>
      <c r="BC29" s="2">
        <f>IF(U29="","",U29*(Inflation!$B$2/BA29))</f>
        <v>-139.58629657650843</v>
      </c>
      <c r="BD29" s="2">
        <f>IF(V29="","",V29*(Inflation!$B$2/BA29))</f>
        <v>-34.707944013618317</v>
      </c>
      <c r="BE29" s="2" t="str">
        <f>IF(AA29="","",VLOOKUP(AA29,Inflation!$A$2:'Inflation'!$B$25,2))</f>
        <v/>
      </c>
      <c r="BF29" s="2" t="str">
        <f>IF(X29="","",X29*(Inflation!$B$2/BE29))</f>
        <v/>
      </c>
      <c r="BG29" s="2" t="str">
        <f>IF(Y29="","",Y29*(Inflation!$B$2/BE29))</f>
        <v/>
      </c>
      <c r="BH29" s="2" t="str">
        <f>IF(Z29="","",Z29*(Inflation!$B$2/BE29))</f>
        <v/>
      </c>
      <c r="BI29" s="2" t="str">
        <f>IF(AE29="","",VLOOKUP(AE29,Inflation!$A$2:'Inflation'!$B$25,2))</f>
        <v/>
      </c>
      <c r="BJ29" s="2" t="str">
        <f>IF(AB29="","",AB29*(Inflation!$B$2/BI29))</f>
        <v/>
      </c>
      <c r="BK29" s="2" t="str">
        <f>IF(AC29="","",AC29*(Inflation!$B$2/BI29))</f>
        <v/>
      </c>
      <c r="BL29" s="2" t="str">
        <f>IF(AD29="","",AD29*(Inflation!$B$2/BI29))</f>
        <v/>
      </c>
      <c r="BM29" s="2" t="str">
        <f>IF(AI29="","",VLOOKUP(AI29,Inflation!$A$2:'Inflation'!$B$25,2))</f>
        <v/>
      </c>
      <c r="BN29" s="2" t="str">
        <f>IF(AF29="","",AF29*(Inflation!$B$2/BM29))</f>
        <v/>
      </c>
      <c r="BO29" s="2" t="str">
        <f>IF(AG29="","",AG29*(Inflation!$B$2/BM29))</f>
        <v/>
      </c>
      <c r="BP29" s="2" t="str">
        <f>IF(AH29="","",AH29*(Inflation!$B$2/BM29))</f>
        <v/>
      </c>
      <c r="BQ29" s="2" t="str">
        <f>IF(AM29="","",VLOOKUP(AM29,Inflation!$A$2:'Inflation'!$B$25,2))</f>
        <v/>
      </c>
      <c r="BR29" s="2" t="str">
        <f>IF(AJ29="","",AJ29*(Inflation!$B$2/BQ29))</f>
        <v/>
      </c>
      <c r="BS29" s="2" t="str">
        <f>IF(AK29="","",AK29*(Inflation!$B$2/BQ29))</f>
        <v/>
      </c>
      <c r="BT29" s="2" t="str">
        <f>IF(AL29="","",AL29*(Inflation!$B$2/BQ29))</f>
        <v/>
      </c>
    </row>
    <row r="30" spans="1:72" ht="21" x14ac:dyDescent="0.35">
      <c r="A30" s="2" t="s">
        <v>273</v>
      </c>
      <c r="B30" s="2" t="s">
        <v>40</v>
      </c>
      <c r="C30" s="2" t="s">
        <v>274</v>
      </c>
      <c r="D30" s="3" t="s">
        <v>275</v>
      </c>
      <c r="E30" s="5" t="s">
        <v>465</v>
      </c>
      <c r="F30" s="55" t="s">
        <v>528</v>
      </c>
      <c r="G30" s="89" t="s">
        <v>529</v>
      </c>
      <c r="H30" s="2">
        <v>2184</v>
      </c>
      <c r="I30" s="2">
        <v>824</v>
      </c>
      <c r="J30" s="2">
        <v>3544</v>
      </c>
      <c r="K30" s="2">
        <v>2016</v>
      </c>
      <c r="L30" s="2">
        <v>3089</v>
      </c>
      <c r="M30" s="2">
        <v>1165</v>
      </c>
      <c r="N30" s="2">
        <v>5013</v>
      </c>
      <c r="O30" s="2">
        <v>2016</v>
      </c>
      <c r="P30" s="59">
        <v>854</v>
      </c>
      <c r="Q30" s="59">
        <v>396</v>
      </c>
      <c r="R30" s="59">
        <v>1312</v>
      </c>
      <c r="S30" s="63">
        <v>2016</v>
      </c>
      <c r="T30" s="59">
        <v>852</v>
      </c>
      <c r="U30" s="59">
        <v>391</v>
      </c>
      <c r="V30" s="59">
        <v>1312</v>
      </c>
      <c r="W30" s="63">
        <v>2016</v>
      </c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O30" s="2">
        <f>IF(K30="","",VLOOKUP(K30,Inflation!$A$2:'Inflation'!$B$25,2))</f>
        <v>105.74</v>
      </c>
      <c r="AP30" s="2">
        <f>IF(H30="","",H30*(Inflation!$B$2/AO30))</f>
        <v>1647.8728201248348</v>
      </c>
      <c r="AQ30" s="2">
        <f>IF(I30="","",I30*(Inflation!$B$2/AO30))</f>
        <v>621.72491015698893</v>
      </c>
      <c r="AR30" s="2">
        <f>IF(J30="","",J30*(Inflation!$B$2/AO30))</f>
        <v>2674.0207300926804</v>
      </c>
      <c r="AS30" s="2">
        <f>IF(O30="","",VLOOKUP(O30,Inflation!$A$2:'Inflation'!$B$25,2))</f>
        <v>105.74</v>
      </c>
      <c r="AT30" s="2">
        <f>IF(L30="","",L30*(Inflation!$B$2/AS30))</f>
        <v>2330.7138925666732</v>
      </c>
      <c r="AU30" s="2">
        <f>IF(M30="","",M30*(Inflation!$B$2/AS30))</f>
        <v>879.01640817098553</v>
      </c>
      <c r="AV30" s="2">
        <f>IF(N30="","",N30*(Inflation!$B$2/AS30))</f>
        <v>3782.4113769623609</v>
      </c>
      <c r="AW30" s="2">
        <f>IF(S30="","",VLOOKUP(S30,Inflation!$A$2:'Inflation'!$B$25,2))</f>
        <v>105.74</v>
      </c>
      <c r="AX30" s="2">
        <f>IF(P30="","",P30*(Inflation!$B$2/AW30))</f>
        <v>644.36052581804438</v>
      </c>
      <c r="AY30" s="2">
        <f>IF(Q30="","",Q30*(Inflation!$B$2/AW30))</f>
        <v>298.79012672593154</v>
      </c>
      <c r="AZ30" s="2">
        <f>IF(R30="","",R30*(Inflation!$B$2/AW30))</f>
        <v>989.93092491015705</v>
      </c>
      <c r="BA30" s="2">
        <f>IF(W30="","",VLOOKUP(W30,Inflation!$A$2:'Inflation'!$B$25,2))</f>
        <v>105.74</v>
      </c>
      <c r="BB30" s="2">
        <f>IF(T30="","",T30*(Inflation!$B$2/BA30))</f>
        <v>642.85148477397399</v>
      </c>
      <c r="BC30" s="2">
        <f>IF(U30="","",U30*(Inflation!$B$2/BA30))</f>
        <v>295.01752411575563</v>
      </c>
      <c r="BD30" s="2">
        <f>IF(V30="","",V30*(Inflation!$B$2/BA30))</f>
        <v>989.93092491015705</v>
      </c>
      <c r="BE30" s="2" t="str">
        <f>IF(AA30="","",VLOOKUP(AA30,Inflation!$A$2:'Inflation'!$B$25,2))</f>
        <v/>
      </c>
      <c r="BF30" s="2" t="str">
        <f>IF(X30="","",X30*(Inflation!$B$2/BE30))</f>
        <v/>
      </c>
      <c r="BG30" s="2" t="str">
        <f>IF(Y30="","",Y30*(Inflation!$B$2/BE30))</f>
        <v/>
      </c>
      <c r="BH30" s="2" t="str">
        <f>IF(Z30="","",Z30*(Inflation!$B$2/BE30))</f>
        <v/>
      </c>
      <c r="BI30" s="2" t="str">
        <f>IF(AE30="","",VLOOKUP(AE30,Inflation!$A$2:'Inflation'!$B$25,2))</f>
        <v/>
      </c>
      <c r="BJ30" s="2" t="str">
        <f>IF(AB30="","",AB30*(Inflation!$B$2/BI30))</f>
        <v/>
      </c>
      <c r="BK30" s="2" t="str">
        <f>IF(AC30="","",AC30*(Inflation!$B$2/BI30))</f>
        <v/>
      </c>
      <c r="BL30" s="2" t="str">
        <f>IF(AD30="","",AD30*(Inflation!$B$2/BI30))</f>
        <v/>
      </c>
      <c r="BM30" s="2" t="str">
        <f>IF(AI30="","",VLOOKUP(AI30,Inflation!$A$2:'Inflation'!$B$25,2))</f>
        <v/>
      </c>
      <c r="BN30" s="2" t="str">
        <f>IF(AF30="","",AF30*(Inflation!$B$2/BM30))</f>
        <v/>
      </c>
      <c r="BO30" s="2" t="str">
        <f>IF(AG30="","",AG30*(Inflation!$B$2/BM30))</f>
        <v/>
      </c>
      <c r="BP30" s="2" t="str">
        <f>IF(AH30="","",AH30*(Inflation!$B$2/BM30))</f>
        <v/>
      </c>
      <c r="BQ30" s="2" t="str">
        <f>IF(AM30="","",VLOOKUP(AM30,Inflation!$A$2:'Inflation'!$B$25,2))</f>
        <v/>
      </c>
      <c r="BR30" s="2" t="str">
        <f>IF(AJ30="","",AJ30*(Inflation!$B$2/BQ30))</f>
        <v/>
      </c>
      <c r="BS30" s="2" t="str">
        <f>IF(AK30="","",AK30*(Inflation!$B$2/BQ30))</f>
        <v/>
      </c>
      <c r="BT30" s="2" t="str">
        <f>IF(AL30="","",AL30*(Inflation!$B$2/BQ30))</f>
        <v/>
      </c>
    </row>
    <row r="31" spans="1:72" ht="31.5" x14ac:dyDescent="0.35">
      <c r="A31" s="9" t="s">
        <v>276</v>
      </c>
      <c r="B31" s="9" t="s">
        <v>277</v>
      </c>
      <c r="C31" s="9" t="s">
        <v>277</v>
      </c>
      <c r="D31" s="49" t="s">
        <v>278</v>
      </c>
      <c r="E31" s="52" t="s">
        <v>466</v>
      </c>
      <c r="F31" s="55" t="s">
        <v>530</v>
      </c>
      <c r="G31" s="89" t="s">
        <v>718</v>
      </c>
      <c r="H31" s="9"/>
      <c r="I31" s="9"/>
      <c r="J31" s="9"/>
      <c r="K31" s="9"/>
      <c r="L31" s="9"/>
      <c r="M31" s="9"/>
      <c r="N31" s="9"/>
      <c r="O31" s="9"/>
      <c r="P31" s="97">
        <v>9</v>
      </c>
      <c r="Q31" s="9"/>
      <c r="R31" s="9"/>
      <c r="S31" s="98">
        <v>2019</v>
      </c>
      <c r="T31" s="97">
        <v>9</v>
      </c>
      <c r="U31" s="99"/>
      <c r="V31" s="99"/>
      <c r="W31" s="98">
        <v>2019</v>
      </c>
      <c r="X31" s="60">
        <v>-530</v>
      </c>
      <c r="Y31" s="9"/>
      <c r="Z31" s="9"/>
      <c r="AA31" s="64">
        <v>2020</v>
      </c>
      <c r="AB31" s="60">
        <v>-530</v>
      </c>
      <c r="AC31" s="9"/>
      <c r="AD31" s="9"/>
      <c r="AE31" s="64">
        <v>2020</v>
      </c>
      <c r="AF31" s="9"/>
      <c r="AG31" s="9"/>
      <c r="AH31" s="9"/>
      <c r="AI31" s="9"/>
      <c r="AJ31" s="9"/>
      <c r="AK31" s="9"/>
      <c r="AL31" s="9"/>
      <c r="AM31" s="9"/>
      <c r="AO31" s="2" t="str">
        <f>IF(K31="","",VLOOKUP(K31,Inflation!$A$2:'Inflation'!$B$25,2))</f>
        <v/>
      </c>
      <c r="AP31" s="2" t="str">
        <f>IF(H31="","",H31*(Inflation!$B$2/AO31))</f>
        <v/>
      </c>
      <c r="AQ31" s="2" t="str">
        <f>IF(I31="","",I31*(Inflation!$B$2/AO31))</f>
        <v/>
      </c>
      <c r="AR31" s="2" t="str">
        <f>IF(J31="","",J31*(Inflation!$B$2/AO31))</f>
        <v/>
      </c>
      <c r="AS31" s="2" t="str">
        <f>IF(O31="","",VLOOKUP(O31,Inflation!$A$2:'Inflation'!$B$25,2))</f>
        <v/>
      </c>
      <c r="AT31" s="2" t="str">
        <f>IF(L31="","",L31*(Inflation!$B$2/AS31))</f>
        <v/>
      </c>
      <c r="AU31" s="2" t="str">
        <f>IF(M31="","",M31*(Inflation!$B$2/AS31))</f>
        <v/>
      </c>
      <c r="AV31" s="2" t="str">
        <f>IF(N31="","",N31*(Inflation!$B$2/AS31))</f>
        <v/>
      </c>
      <c r="AW31" s="2">
        <f>IF(S31="","",VLOOKUP(S31,Inflation!$A$2:'Inflation'!$B$25,2))</f>
        <v>112.318</v>
      </c>
      <c r="AX31" s="2">
        <f>IF(P31="","",P31*(Inflation!$B$2/AW31))</f>
        <v>6.3929824249007288</v>
      </c>
      <c r="AY31" s="2" t="str">
        <f>IF(Q31="","",Q31*(Inflation!$B$2/AW31))</f>
        <v/>
      </c>
      <c r="AZ31" s="2" t="str">
        <f>IF(R31="","",R31*(Inflation!$B$2/AW31))</f>
        <v/>
      </c>
      <c r="BA31" s="2">
        <f>IF(W31="","",VLOOKUP(W31,Inflation!$A$2:'Inflation'!$B$25,2))</f>
        <v>112.318</v>
      </c>
      <c r="BB31" s="2">
        <f>IF(T31="","",T31*(Inflation!$B$2/BA31))</f>
        <v>6.3929824249007288</v>
      </c>
      <c r="BC31" s="2" t="str">
        <f>IF(U31="","",U31*(Inflation!$B$2/BA31))</f>
        <v/>
      </c>
      <c r="BD31" s="2" t="str">
        <f>IF(V31="","",V31*(Inflation!$B$2/BA31))</f>
        <v/>
      </c>
      <c r="BE31" s="2">
        <f>IF(AA31="","",VLOOKUP(AA31,Inflation!$A$2:'Inflation'!$B$25,2))</f>
        <v>113.78400000000001</v>
      </c>
      <c r="BF31" s="2">
        <f>IF(X31="","",X31*(Inflation!$B$2/BE31))</f>
        <v>-371.6250966744006</v>
      </c>
      <c r="BG31" s="2" t="str">
        <f>IF(Y31="","",Y31*(Inflation!$B$2/BE31))</f>
        <v/>
      </c>
      <c r="BH31" s="2" t="str">
        <f>IF(Z31="","",Z31*(Inflation!$B$2/BE31))</f>
        <v/>
      </c>
      <c r="BI31" s="2">
        <f>IF(AE31="","",VLOOKUP(AE31,Inflation!$A$2:'Inflation'!$B$25,2))</f>
        <v>113.78400000000001</v>
      </c>
      <c r="BJ31" s="2">
        <f>IF(AB31="","",AB31*(Inflation!$B$2/BI31))</f>
        <v>-371.6250966744006</v>
      </c>
      <c r="BK31" s="2" t="str">
        <f>IF(AC31="","",AC31*(Inflation!$B$2/BI31))</f>
        <v/>
      </c>
      <c r="BL31" s="2" t="str">
        <f>IF(AD31="","",AD31*(Inflation!$B$2/BI31))</f>
        <v/>
      </c>
      <c r="BM31" s="2" t="str">
        <f>IF(AI31="","",VLOOKUP(AI31,Inflation!$A$2:'Inflation'!$B$25,2))</f>
        <v/>
      </c>
      <c r="BN31" s="2" t="str">
        <f>IF(AF31="","",AF31*(Inflation!$B$2/BM31))</f>
        <v/>
      </c>
      <c r="BO31" s="2" t="str">
        <f>IF(AG31="","",AG31*(Inflation!$B$2/BM31))</f>
        <v/>
      </c>
      <c r="BP31" s="2" t="str">
        <f>IF(AH31="","",AH31*(Inflation!$B$2/BM31))</f>
        <v/>
      </c>
      <c r="BQ31" s="2" t="str">
        <f>IF(AM31="","",VLOOKUP(AM31,Inflation!$A$2:'Inflation'!$B$25,2))</f>
        <v/>
      </c>
      <c r="BR31" s="2" t="str">
        <f>IF(AJ31="","",AJ31*(Inflation!$B$2/BQ31))</f>
        <v/>
      </c>
      <c r="BS31" s="2" t="str">
        <f>IF(AK31="","",AK31*(Inflation!$B$2/BQ31))</f>
        <v/>
      </c>
      <c r="BT31" s="2" t="str">
        <f>IF(AL31="","",AL31*(Inflation!$B$2/BQ31))</f>
        <v/>
      </c>
    </row>
    <row r="32" spans="1:72" ht="21" x14ac:dyDescent="0.35">
      <c r="A32" s="9" t="s">
        <v>279</v>
      </c>
      <c r="B32" s="9" t="s">
        <v>2</v>
      </c>
      <c r="C32" s="9" t="s">
        <v>7</v>
      </c>
      <c r="D32" s="49" t="s">
        <v>280</v>
      </c>
      <c r="E32" s="52"/>
      <c r="F32" s="56" t="s">
        <v>531</v>
      </c>
      <c r="G32" s="90" t="s">
        <v>532</v>
      </c>
      <c r="H32" s="60">
        <v>305</v>
      </c>
      <c r="I32" s="60">
        <v>263</v>
      </c>
      <c r="J32" s="60">
        <v>347</v>
      </c>
      <c r="K32" s="64">
        <v>2018</v>
      </c>
      <c r="L32" s="60">
        <v>305</v>
      </c>
      <c r="M32" s="60">
        <v>263</v>
      </c>
      <c r="N32" s="60">
        <v>347</v>
      </c>
      <c r="O32" s="64">
        <v>2018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O32" s="2">
        <f>IF(K32="","",VLOOKUP(K32,Inflation!$A$2:'Inflation'!$B$25,2))</f>
        <v>110.339</v>
      </c>
      <c r="AP32" s="2">
        <f>IF(H32="","",H32*(Inflation!$B$2/AO32))</f>
        <v>220.53684553965508</v>
      </c>
      <c r="AQ32" s="2">
        <f>IF(I32="","",I32*(Inflation!$B$2/AO32))</f>
        <v>190.1678373014075</v>
      </c>
      <c r="AR32" s="2">
        <f>IF(J32="","",J32*(Inflation!$B$2/AO32))</f>
        <v>250.90585377790268</v>
      </c>
      <c r="AS32" s="2">
        <f>IF(O32="","",VLOOKUP(O32,Inflation!$A$2:'Inflation'!$B$25,2))</f>
        <v>110.339</v>
      </c>
      <c r="AT32" s="2">
        <f>IF(L32="","",L32*(Inflation!$B$2/AS32))</f>
        <v>220.53684553965508</v>
      </c>
      <c r="AU32" s="2">
        <f>IF(M32="","",M32*(Inflation!$B$2/AS32))</f>
        <v>190.1678373014075</v>
      </c>
      <c r="AV32" s="2">
        <f>IF(N32="","",N32*(Inflation!$B$2/AS32))</f>
        <v>250.90585377790268</v>
      </c>
      <c r="AW32" s="2" t="str">
        <f>IF(S32="","",VLOOKUP(S32,Inflation!$A$2:'Inflation'!$B$25,2))</f>
        <v/>
      </c>
      <c r="AX32" s="2" t="str">
        <f>IF(P32="","",P32*(Inflation!$B$2/AW32))</f>
        <v/>
      </c>
      <c r="AY32" s="2" t="str">
        <f>IF(Q32="","",Q32*(Inflation!$B$2/AW32))</f>
        <v/>
      </c>
      <c r="AZ32" s="2" t="str">
        <f>IF(R32="","",R32*(Inflation!$B$2/AW32))</f>
        <v/>
      </c>
      <c r="BA32" s="2" t="str">
        <f>IF(W32="","",VLOOKUP(W32,Inflation!$A$2:'Inflation'!$B$25,2))</f>
        <v/>
      </c>
      <c r="BB32" s="2" t="str">
        <f>IF(T32="","",T32*(Inflation!$B$2/BA32))</f>
        <v/>
      </c>
      <c r="BC32" s="2" t="str">
        <f>IF(U32="","",U32*(Inflation!$B$2/BA32))</f>
        <v/>
      </c>
      <c r="BD32" s="2" t="str">
        <f>IF(V32="","",V32*(Inflation!$B$2/BA32))</f>
        <v/>
      </c>
      <c r="BE32" s="2" t="str">
        <f>IF(AA32="","",VLOOKUP(AA32,Inflation!$A$2:'Inflation'!$B$25,2))</f>
        <v/>
      </c>
      <c r="BF32" s="2" t="str">
        <f>IF(X32="","",X32*(Inflation!$B$2/BE32))</f>
        <v/>
      </c>
      <c r="BG32" s="2" t="str">
        <f>IF(Y32="","",Y32*(Inflation!$B$2/BE32))</f>
        <v/>
      </c>
      <c r="BH32" s="2" t="str">
        <f>IF(Z32="","",Z32*(Inflation!$B$2/BE32))</f>
        <v/>
      </c>
      <c r="BI32" s="2" t="str">
        <f>IF(AE32="","",VLOOKUP(AE32,Inflation!$A$2:'Inflation'!$B$25,2))</f>
        <v/>
      </c>
      <c r="BJ32" s="2" t="str">
        <f>IF(AB32="","",AB32*(Inflation!$B$2/BI32))</f>
        <v/>
      </c>
      <c r="BK32" s="2" t="str">
        <f>IF(AC32="","",AC32*(Inflation!$B$2/BI32))</f>
        <v/>
      </c>
      <c r="BL32" s="2" t="str">
        <f>IF(AD32="","",AD32*(Inflation!$B$2/BI32))</f>
        <v/>
      </c>
      <c r="BM32" s="2" t="str">
        <f>IF(AI32="","",VLOOKUP(AI32,Inflation!$A$2:'Inflation'!$B$25,2))</f>
        <v/>
      </c>
      <c r="BN32" s="2" t="str">
        <f>IF(AF32="","",AF32*(Inflation!$B$2/BM32))</f>
        <v/>
      </c>
      <c r="BO32" s="2" t="str">
        <f>IF(AG32="","",AG32*(Inflation!$B$2/BM32))</f>
        <v/>
      </c>
      <c r="BP32" s="2" t="str">
        <f>IF(AH32="","",AH32*(Inflation!$B$2/BM32))</f>
        <v/>
      </c>
      <c r="BQ32" s="2" t="str">
        <f>IF(AM32="","",VLOOKUP(AM32,Inflation!$A$2:'Inflation'!$B$25,2))</f>
        <v/>
      </c>
      <c r="BR32" s="2" t="str">
        <f>IF(AJ32="","",AJ32*(Inflation!$B$2/BQ32))</f>
        <v/>
      </c>
      <c r="BS32" s="2" t="str">
        <f>IF(AK32="","",AK32*(Inflation!$B$2/BQ32))</f>
        <v/>
      </c>
      <c r="BT32" s="2" t="str">
        <f>IF(AL32="","",AL32*(Inflation!$B$2/BQ32))</f>
        <v/>
      </c>
    </row>
    <row r="33" spans="1:72" ht="31.5" x14ac:dyDescent="0.35">
      <c r="A33" s="9" t="s">
        <v>281</v>
      </c>
      <c r="B33" s="9" t="s">
        <v>0</v>
      </c>
      <c r="C33" s="9" t="s">
        <v>282</v>
      </c>
      <c r="D33" s="49" t="s">
        <v>283</v>
      </c>
      <c r="E33" s="52" t="s">
        <v>467</v>
      </c>
      <c r="F33" s="55" t="s">
        <v>533</v>
      </c>
      <c r="G33" s="89" t="s">
        <v>534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0">
        <v>-105.5</v>
      </c>
      <c r="Y33" s="9"/>
      <c r="Z33" s="9"/>
      <c r="AA33" s="64">
        <v>2020</v>
      </c>
      <c r="AB33" s="60">
        <v>-105.6</v>
      </c>
      <c r="AC33" s="9"/>
      <c r="AD33" s="9"/>
      <c r="AE33" s="64">
        <v>2020</v>
      </c>
      <c r="AF33" s="9"/>
      <c r="AG33" s="9"/>
      <c r="AH33" s="9"/>
      <c r="AI33" s="9"/>
      <c r="AJ33" s="9"/>
      <c r="AK33" s="9"/>
      <c r="AL33" s="9"/>
      <c r="AM33" s="9"/>
      <c r="AO33" s="2" t="str">
        <f>IF(K33="","",VLOOKUP(K33,Inflation!$A$2:'Inflation'!$B$25,2))</f>
        <v/>
      </c>
      <c r="AP33" s="2" t="str">
        <f>IF(H33="","",H33*(Inflation!$B$2/AO33))</f>
        <v/>
      </c>
      <c r="AQ33" s="2" t="str">
        <f>IF(I33="","",I33*(Inflation!$B$2/AO33))</f>
        <v/>
      </c>
      <c r="AR33" s="2" t="str">
        <f>IF(J33="","",J33*(Inflation!$B$2/AO33))</f>
        <v/>
      </c>
      <c r="AS33" s="2" t="str">
        <f>IF(O33="","",VLOOKUP(O33,Inflation!$A$2:'Inflation'!$B$25,2))</f>
        <v/>
      </c>
      <c r="AT33" s="2" t="str">
        <f>IF(L33="","",L33*(Inflation!$B$2/AS33))</f>
        <v/>
      </c>
      <c r="AU33" s="2" t="str">
        <f>IF(M33="","",M33*(Inflation!$B$2/AS33))</f>
        <v/>
      </c>
      <c r="AV33" s="2" t="str">
        <f>IF(N33="","",N33*(Inflation!$B$2/AS33))</f>
        <v/>
      </c>
      <c r="AW33" s="2" t="str">
        <f>IF(S33="","",VLOOKUP(S33,Inflation!$A$2:'Inflation'!$B$25,2))</f>
        <v/>
      </c>
      <c r="AX33" s="2" t="str">
        <f>IF(P33="","",P33*(Inflation!$B$2/AW33))</f>
        <v/>
      </c>
      <c r="AY33" s="2" t="str">
        <f>IF(Q33="","",Q33*(Inflation!$B$2/AW33))</f>
        <v/>
      </c>
      <c r="AZ33" s="2" t="str">
        <f>IF(R33="","",R33*(Inflation!$B$2/AW33))</f>
        <v/>
      </c>
      <c r="BA33" s="2" t="str">
        <f>IF(W33="","",VLOOKUP(W33,Inflation!$A$2:'Inflation'!$B$25,2))</f>
        <v/>
      </c>
      <c r="BB33" s="2" t="str">
        <f>IF(T33="","",T33*(Inflation!$B$2/BA33))</f>
        <v/>
      </c>
      <c r="BC33" s="2" t="str">
        <f>IF(U33="","",U33*(Inflation!$B$2/BA33))</f>
        <v/>
      </c>
      <c r="BD33" s="2" t="str">
        <f>IF(V33="","",V33*(Inflation!$B$2/BA33))</f>
        <v/>
      </c>
      <c r="BE33" s="2">
        <f>IF(AA33="","",VLOOKUP(AA33,Inflation!$A$2:'Inflation'!$B$25,2))</f>
        <v>113.78400000000001</v>
      </c>
      <c r="BF33" s="2">
        <f>IF(X33="","",X33*(Inflation!$B$2/BE33))</f>
        <v>-73.974429621036336</v>
      </c>
      <c r="BG33" s="2" t="str">
        <f>IF(Y33="","",Y33*(Inflation!$B$2/BE33))</f>
        <v/>
      </c>
      <c r="BH33" s="2" t="str">
        <f>IF(Z33="","",Z33*(Inflation!$B$2/BE33))</f>
        <v/>
      </c>
      <c r="BI33" s="2">
        <f>IF(AE33="","",VLOOKUP(AE33,Inflation!$A$2:'Inflation'!$B$25,2))</f>
        <v>113.78400000000001</v>
      </c>
      <c r="BJ33" s="2">
        <f>IF(AB33="","",AB33*(Inflation!$B$2/BI33))</f>
        <v>-74.044547563805097</v>
      </c>
      <c r="BK33" s="2" t="str">
        <f>IF(AC33="","",AC33*(Inflation!$B$2/BI33))</f>
        <v/>
      </c>
      <c r="BL33" s="2" t="str">
        <f>IF(AD33="","",AD33*(Inflation!$B$2/BI33))</f>
        <v/>
      </c>
      <c r="BM33" s="2" t="str">
        <f>IF(AI33="","",VLOOKUP(AI33,Inflation!$A$2:'Inflation'!$B$25,2))</f>
        <v/>
      </c>
      <c r="BN33" s="2" t="str">
        <f>IF(AF33="","",AF33*(Inflation!$B$2/BM33))</f>
        <v/>
      </c>
      <c r="BO33" s="2" t="str">
        <f>IF(AG33="","",AG33*(Inflation!$B$2/BM33))</f>
        <v/>
      </c>
      <c r="BP33" s="2" t="str">
        <f>IF(AH33="","",AH33*(Inflation!$B$2/BM33))</f>
        <v/>
      </c>
      <c r="BQ33" s="2" t="str">
        <f>IF(AM33="","",VLOOKUP(AM33,Inflation!$A$2:'Inflation'!$B$25,2))</f>
        <v/>
      </c>
      <c r="BR33" s="2" t="str">
        <f>IF(AJ33="","",AJ33*(Inflation!$B$2/BQ33))</f>
        <v/>
      </c>
      <c r="BS33" s="2" t="str">
        <f>IF(AK33="","",AK33*(Inflation!$B$2/BQ33))</f>
        <v/>
      </c>
      <c r="BT33" s="2" t="str">
        <f>IF(AL33="","",AL33*(Inflation!$B$2/BQ33))</f>
        <v/>
      </c>
    </row>
    <row r="34" spans="1:72" ht="21" x14ac:dyDescent="0.35">
      <c r="A34" s="50" t="s">
        <v>284</v>
      </c>
      <c r="B34" s="50" t="s">
        <v>0</v>
      </c>
      <c r="C34" s="50" t="s">
        <v>282</v>
      </c>
      <c r="D34" s="51" t="s">
        <v>285</v>
      </c>
      <c r="E34" s="53"/>
      <c r="F34" s="55" t="s">
        <v>535</v>
      </c>
      <c r="G34" s="89" t="s">
        <v>536</v>
      </c>
      <c r="H34" s="50"/>
      <c r="I34" s="50"/>
      <c r="J34" s="50"/>
      <c r="K34" s="50"/>
      <c r="L34" s="50"/>
      <c r="M34" s="50"/>
      <c r="N34" s="50"/>
      <c r="O34" s="50"/>
      <c r="P34" s="61">
        <v>-543</v>
      </c>
      <c r="Q34" s="50"/>
      <c r="R34" s="50"/>
      <c r="S34" s="65">
        <v>2016</v>
      </c>
      <c r="T34" s="61">
        <v>-574</v>
      </c>
      <c r="U34" s="50"/>
      <c r="V34" s="50"/>
      <c r="W34" s="65">
        <v>2016</v>
      </c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O34" s="2" t="str">
        <f>IF(K34="","",VLOOKUP(K34,Inflation!$A$2:'Inflation'!$B$25,2))</f>
        <v/>
      </c>
      <c r="AP34" s="2" t="str">
        <f>IF(H34="","",H34*(Inflation!$B$2/AO34))</f>
        <v/>
      </c>
      <c r="AQ34" s="2" t="str">
        <f>IF(I34="","",I34*(Inflation!$B$2/AO34))</f>
        <v/>
      </c>
      <c r="AR34" s="2" t="str">
        <f>IF(J34="","",J34*(Inflation!$B$2/AO34))</f>
        <v/>
      </c>
      <c r="AS34" s="2" t="str">
        <f>IF(O34="","",VLOOKUP(O34,Inflation!$A$2:'Inflation'!$B$25,2))</f>
        <v/>
      </c>
      <c r="AT34" s="2" t="str">
        <f>IF(L34="","",L34*(Inflation!$B$2/AS34))</f>
        <v/>
      </c>
      <c r="AU34" s="2" t="str">
        <f>IF(M34="","",M34*(Inflation!$B$2/AS34))</f>
        <v/>
      </c>
      <c r="AV34" s="2" t="str">
        <f>IF(N34="","",N34*(Inflation!$B$2/AS34))</f>
        <v/>
      </c>
      <c r="AW34" s="2">
        <f>IF(S34="","",VLOOKUP(S34,Inflation!$A$2:'Inflation'!$B$25,2))</f>
        <v>105.74</v>
      </c>
      <c r="AX34" s="2">
        <f>IF(P34="","",P34*(Inflation!$B$2/AW34))</f>
        <v>-409.70464346510312</v>
      </c>
      <c r="AY34" s="2" t="str">
        <f>IF(Q34="","",Q34*(Inflation!$B$2/AW34))</f>
        <v/>
      </c>
      <c r="AZ34" s="2" t="str">
        <f>IF(R34="","",R34*(Inflation!$B$2/AW34))</f>
        <v/>
      </c>
      <c r="BA34" s="2">
        <f>IF(W34="","",VLOOKUP(W34,Inflation!$A$2:'Inflation'!$B$25,2))</f>
        <v>105.74</v>
      </c>
      <c r="BB34" s="2">
        <f>IF(T34="","",T34*(Inflation!$B$2/BA34))</f>
        <v>-433.09477964819371</v>
      </c>
      <c r="BC34" s="2" t="str">
        <f>IF(U34="","",U34*(Inflation!$B$2/BA34))</f>
        <v/>
      </c>
      <c r="BD34" s="2" t="str">
        <f>IF(V34="","",V34*(Inflation!$B$2/BA34))</f>
        <v/>
      </c>
      <c r="BE34" s="2" t="str">
        <f>IF(AA34="","",VLOOKUP(AA34,Inflation!$A$2:'Inflation'!$B$25,2))</f>
        <v/>
      </c>
      <c r="BF34" s="2" t="str">
        <f>IF(X34="","",X34*(Inflation!$B$2/BE34))</f>
        <v/>
      </c>
      <c r="BG34" s="2" t="str">
        <f>IF(Y34="","",Y34*(Inflation!$B$2/BE34))</f>
        <v/>
      </c>
      <c r="BH34" s="2" t="str">
        <f>IF(Z34="","",Z34*(Inflation!$B$2/BE34))</f>
        <v/>
      </c>
      <c r="BI34" s="2" t="str">
        <f>IF(AE34="","",VLOOKUP(AE34,Inflation!$A$2:'Inflation'!$B$25,2))</f>
        <v/>
      </c>
      <c r="BJ34" s="2" t="str">
        <f>IF(AB34="","",AB34*(Inflation!$B$2/BI34))</f>
        <v/>
      </c>
      <c r="BK34" s="2" t="str">
        <f>IF(AC34="","",AC34*(Inflation!$B$2/BI34))</f>
        <v/>
      </c>
      <c r="BL34" s="2" t="str">
        <f>IF(AD34="","",AD34*(Inflation!$B$2/BI34))</f>
        <v/>
      </c>
      <c r="BM34" s="2" t="str">
        <f>IF(AI34="","",VLOOKUP(AI34,Inflation!$A$2:'Inflation'!$B$25,2))</f>
        <v/>
      </c>
      <c r="BN34" s="2" t="str">
        <f>IF(AF34="","",AF34*(Inflation!$B$2/BM34))</f>
        <v/>
      </c>
      <c r="BO34" s="2" t="str">
        <f>IF(AG34="","",AG34*(Inflation!$B$2/BM34))</f>
        <v/>
      </c>
      <c r="BP34" s="2" t="str">
        <f>IF(AH34="","",AH34*(Inflation!$B$2/BM34))</f>
        <v/>
      </c>
      <c r="BQ34" s="2" t="str">
        <f>IF(AM34="","",VLOOKUP(AM34,Inflation!$A$2:'Inflation'!$B$25,2))</f>
        <v/>
      </c>
      <c r="BR34" s="2" t="str">
        <f>IF(AJ34="","",AJ34*(Inflation!$B$2/BQ34))</f>
        <v/>
      </c>
      <c r="BS34" s="2" t="str">
        <f>IF(AK34="","",AK34*(Inflation!$B$2/BQ34))</f>
        <v/>
      </c>
      <c r="BT34" s="2" t="str">
        <f>IF(AL34="","",AL34*(Inflation!$B$2/BQ34))</f>
        <v/>
      </c>
    </row>
    <row r="35" spans="1:72" ht="21" x14ac:dyDescent="0.35">
      <c r="A35" s="2" t="s">
        <v>286</v>
      </c>
      <c r="B35" s="2" t="s">
        <v>45</v>
      </c>
      <c r="C35" s="2" t="s">
        <v>287</v>
      </c>
      <c r="D35" s="3" t="s">
        <v>288</v>
      </c>
      <c r="E35" s="5"/>
      <c r="F35" s="55" t="s">
        <v>537</v>
      </c>
      <c r="G35" s="89" t="s">
        <v>538</v>
      </c>
      <c r="H35" s="2"/>
      <c r="I35" s="2"/>
      <c r="J35" s="2"/>
      <c r="K35" s="2"/>
      <c r="L35" s="2"/>
      <c r="M35" s="2"/>
      <c r="N35" s="2"/>
      <c r="O35" s="2"/>
      <c r="P35" s="59">
        <v>47.1</v>
      </c>
      <c r="Q35" s="59">
        <v>47.1</v>
      </c>
      <c r="R35" s="59">
        <v>47.1</v>
      </c>
      <c r="S35" s="63">
        <v>2018</v>
      </c>
      <c r="T35" s="59">
        <v>46.5</v>
      </c>
      <c r="U35" s="59">
        <v>46.5</v>
      </c>
      <c r="V35" s="59">
        <v>46.5</v>
      </c>
      <c r="W35" s="63">
        <v>2018</v>
      </c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O35" s="2" t="str">
        <f>IF(K35="","",VLOOKUP(K35,Inflation!$A$2:'Inflation'!$B$25,2))</f>
        <v/>
      </c>
      <c r="AP35" s="2" t="str">
        <f>IF(H35="","",H35*(Inflation!$B$2/AO35))</f>
        <v/>
      </c>
      <c r="AQ35" s="2" t="str">
        <f>IF(I35="","",I35*(Inflation!$B$2/AO35))</f>
        <v/>
      </c>
      <c r="AR35" s="2" t="str">
        <f>IF(J35="","",J35*(Inflation!$B$2/AO35))</f>
        <v/>
      </c>
      <c r="AS35" s="2" t="str">
        <f>IF(O35="","",VLOOKUP(O35,Inflation!$A$2:'Inflation'!$B$25,2))</f>
        <v/>
      </c>
      <c r="AT35" s="2" t="str">
        <f>IF(L35="","",L35*(Inflation!$B$2/AS35))</f>
        <v/>
      </c>
      <c r="AU35" s="2" t="str">
        <f>IF(M35="","",M35*(Inflation!$B$2/AS35))</f>
        <v/>
      </c>
      <c r="AV35" s="2" t="str">
        <f>IF(N35="","",N35*(Inflation!$B$2/AS35))</f>
        <v/>
      </c>
      <c r="AW35" s="2">
        <f>IF(S35="","",VLOOKUP(S35,Inflation!$A$2:'Inflation'!$B$25,2))</f>
        <v>110.339</v>
      </c>
      <c r="AX35" s="2">
        <f>IF(P35="","",P35*(Inflation!$B$2/AW35))</f>
        <v>34.056673524320509</v>
      </c>
      <c r="AY35" s="2">
        <f>IF(Q35="","",Q35*(Inflation!$B$2/AW35))</f>
        <v>34.056673524320509</v>
      </c>
      <c r="AZ35" s="2">
        <f>IF(R35="","",R35*(Inflation!$B$2/AW35))</f>
        <v>34.056673524320509</v>
      </c>
      <c r="BA35" s="2">
        <f>IF(W35="","",VLOOKUP(W35,Inflation!$A$2:'Inflation'!$B$25,2))</f>
        <v>110.339</v>
      </c>
      <c r="BB35" s="2">
        <f>IF(T35="","",T35*(Inflation!$B$2/BA35))</f>
        <v>33.622830549488398</v>
      </c>
      <c r="BC35" s="2">
        <f>IF(U35="","",U35*(Inflation!$B$2/BA35))</f>
        <v>33.622830549488398</v>
      </c>
      <c r="BD35" s="2">
        <f>IF(V35="","",V35*(Inflation!$B$2/BA35))</f>
        <v>33.622830549488398</v>
      </c>
      <c r="BE35" s="2" t="str">
        <f>IF(AA35="","",VLOOKUP(AA35,Inflation!$A$2:'Inflation'!$B$25,2))</f>
        <v/>
      </c>
      <c r="BF35" s="2" t="str">
        <f>IF(X35="","",X35*(Inflation!$B$2/BE35))</f>
        <v/>
      </c>
      <c r="BG35" s="2" t="str">
        <f>IF(Y35="","",Y35*(Inflation!$B$2/BE35))</f>
        <v/>
      </c>
      <c r="BH35" s="2" t="str">
        <f>IF(Z35="","",Z35*(Inflation!$B$2/BE35))</f>
        <v/>
      </c>
      <c r="BI35" s="2" t="str">
        <f>IF(AE35="","",VLOOKUP(AE35,Inflation!$A$2:'Inflation'!$B$25,2))</f>
        <v/>
      </c>
      <c r="BJ35" s="2" t="str">
        <f>IF(AB35="","",AB35*(Inflation!$B$2/BI35))</f>
        <v/>
      </c>
      <c r="BK35" s="2" t="str">
        <f>IF(AC35="","",AC35*(Inflation!$B$2/BI35))</f>
        <v/>
      </c>
      <c r="BL35" s="2" t="str">
        <f>IF(AD35="","",AD35*(Inflation!$B$2/BI35))</f>
        <v/>
      </c>
      <c r="BM35" s="2" t="str">
        <f>IF(AI35="","",VLOOKUP(AI35,Inflation!$A$2:'Inflation'!$B$25,2))</f>
        <v/>
      </c>
      <c r="BN35" s="2" t="str">
        <f>IF(AF35="","",AF35*(Inflation!$B$2/BM35))</f>
        <v/>
      </c>
      <c r="BO35" s="2" t="str">
        <f>IF(AG35="","",AG35*(Inflation!$B$2/BM35))</f>
        <v/>
      </c>
      <c r="BP35" s="2" t="str">
        <f>IF(AH35="","",AH35*(Inflation!$B$2/BM35))</f>
        <v/>
      </c>
      <c r="BQ35" s="2" t="str">
        <f>IF(AM35="","",VLOOKUP(AM35,Inflation!$A$2:'Inflation'!$B$25,2))</f>
        <v/>
      </c>
      <c r="BR35" s="2" t="str">
        <f>IF(AJ35="","",AJ35*(Inflation!$B$2/BQ35))</f>
        <v/>
      </c>
      <c r="BS35" s="2" t="str">
        <f>IF(AK35="","",AK35*(Inflation!$B$2/BQ35))</f>
        <v/>
      </c>
      <c r="BT35" s="2" t="str">
        <f>IF(AL35="","",AL35*(Inflation!$B$2/BQ35))</f>
        <v/>
      </c>
    </row>
    <row r="36" spans="1:72" ht="21" x14ac:dyDescent="0.35">
      <c r="A36" s="2" t="s">
        <v>289</v>
      </c>
      <c r="B36" s="2" t="s">
        <v>45</v>
      </c>
      <c r="C36" s="2" t="s">
        <v>3</v>
      </c>
      <c r="D36" s="3" t="s">
        <v>290</v>
      </c>
      <c r="E36" s="5"/>
      <c r="F36" s="55" t="s">
        <v>539</v>
      </c>
      <c r="G36" s="89" t="s">
        <v>540</v>
      </c>
      <c r="H36" s="2"/>
      <c r="I36" s="2"/>
      <c r="J36" s="2"/>
      <c r="K36" s="2"/>
      <c r="L36" s="2"/>
      <c r="M36" s="2"/>
      <c r="N36" s="2"/>
      <c r="O36" s="2"/>
      <c r="P36" s="59">
        <v>-365.4</v>
      </c>
      <c r="Q36" s="2"/>
      <c r="R36" s="2"/>
      <c r="S36" s="63">
        <v>2019</v>
      </c>
      <c r="T36" s="59">
        <v>-371.1</v>
      </c>
      <c r="U36" s="2"/>
      <c r="V36" s="2"/>
      <c r="W36" s="63">
        <v>2019</v>
      </c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O36" s="2" t="str">
        <f>IF(K36="","",VLOOKUP(K36,Inflation!$A$2:'Inflation'!$B$25,2))</f>
        <v/>
      </c>
      <c r="AP36" s="2" t="str">
        <f>IF(H36="","",H36*(Inflation!$B$2/AO36))</f>
        <v/>
      </c>
      <c r="AQ36" s="2" t="str">
        <f>IF(I36="","",I36*(Inflation!$B$2/AO36))</f>
        <v/>
      </c>
      <c r="AR36" s="2" t="str">
        <f>IF(J36="","",J36*(Inflation!$B$2/AO36))</f>
        <v/>
      </c>
      <c r="AS36" s="2" t="str">
        <f>IF(O36="","",VLOOKUP(O36,Inflation!$A$2:'Inflation'!$B$25,2))</f>
        <v/>
      </c>
      <c r="AT36" s="2" t="str">
        <f>IF(L36="","",L36*(Inflation!$B$2/AS36))</f>
        <v/>
      </c>
      <c r="AU36" s="2" t="str">
        <f>IF(M36="","",M36*(Inflation!$B$2/AS36))</f>
        <v/>
      </c>
      <c r="AV36" s="2" t="str">
        <f>IF(N36="","",N36*(Inflation!$B$2/AS36))</f>
        <v/>
      </c>
      <c r="AW36" s="2">
        <f>IF(S36="","",VLOOKUP(S36,Inflation!$A$2:'Inflation'!$B$25,2))</f>
        <v>112.318</v>
      </c>
      <c r="AX36" s="2">
        <f>IF(P36="","",P36*(Inflation!$B$2/AW36))</f>
        <v>-259.55508645096955</v>
      </c>
      <c r="AY36" s="2" t="str">
        <f>IF(Q36="","",Q36*(Inflation!$B$2/AW36))</f>
        <v/>
      </c>
      <c r="AZ36" s="2" t="str">
        <f>IF(R36="","",R36*(Inflation!$B$2/AW36))</f>
        <v/>
      </c>
      <c r="BA36" s="2">
        <f>IF(W36="","",VLOOKUP(W36,Inflation!$A$2:'Inflation'!$B$25,2))</f>
        <v>112.318</v>
      </c>
      <c r="BB36" s="2">
        <f>IF(T36="","",T36*(Inflation!$B$2/BA36))</f>
        <v>-263.6039753200734</v>
      </c>
      <c r="BC36" s="2" t="str">
        <f>IF(U36="","",U36*(Inflation!$B$2/BA36))</f>
        <v/>
      </c>
      <c r="BD36" s="2" t="str">
        <f>IF(V36="","",V36*(Inflation!$B$2/BA36))</f>
        <v/>
      </c>
      <c r="BE36" s="2" t="str">
        <f>IF(AA36="","",VLOOKUP(AA36,Inflation!$A$2:'Inflation'!$B$25,2))</f>
        <v/>
      </c>
      <c r="BF36" s="2" t="str">
        <f>IF(X36="","",X36*(Inflation!$B$2/BE36))</f>
        <v/>
      </c>
      <c r="BG36" s="2" t="str">
        <f>IF(Y36="","",Y36*(Inflation!$B$2/BE36))</f>
        <v/>
      </c>
      <c r="BH36" s="2" t="str">
        <f>IF(Z36="","",Z36*(Inflation!$B$2/BE36))</f>
        <v/>
      </c>
      <c r="BI36" s="2" t="str">
        <f>IF(AE36="","",VLOOKUP(AE36,Inflation!$A$2:'Inflation'!$B$25,2))</f>
        <v/>
      </c>
      <c r="BJ36" s="2" t="str">
        <f>IF(AB36="","",AB36*(Inflation!$B$2/BI36))</f>
        <v/>
      </c>
      <c r="BK36" s="2" t="str">
        <f>IF(AC36="","",AC36*(Inflation!$B$2/BI36))</f>
        <v/>
      </c>
      <c r="BL36" s="2" t="str">
        <f>IF(AD36="","",AD36*(Inflation!$B$2/BI36))</f>
        <v/>
      </c>
      <c r="BM36" s="2" t="str">
        <f>IF(AI36="","",VLOOKUP(AI36,Inflation!$A$2:'Inflation'!$B$25,2))</f>
        <v/>
      </c>
      <c r="BN36" s="2" t="str">
        <f>IF(AF36="","",AF36*(Inflation!$B$2/BM36))</f>
        <v/>
      </c>
      <c r="BO36" s="2" t="str">
        <f>IF(AG36="","",AG36*(Inflation!$B$2/BM36))</f>
        <v/>
      </c>
      <c r="BP36" s="2" t="str">
        <f>IF(AH36="","",AH36*(Inflation!$B$2/BM36))</f>
        <v/>
      </c>
      <c r="BQ36" s="2" t="str">
        <f>IF(AM36="","",VLOOKUP(AM36,Inflation!$A$2:'Inflation'!$B$25,2))</f>
        <v/>
      </c>
      <c r="BR36" s="2" t="str">
        <f>IF(AJ36="","",AJ36*(Inflation!$B$2/BQ36))</f>
        <v/>
      </c>
      <c r="BS36" s="2" t="str">
        <f>IF(AK36="","",AK36*(Inflation!$B$2/BQ36))</f>
        <v/>
      </c>
      <c r="BT36" s="2" t="str">
        <f>IF(AL36="","",AL36*(Inflation!$B$2/BQ36))</f>
        <v/>
      </c>
    </row>
    <row r="37" spans="1:72" s="10" customFormat="1" ht="21" x14ac:dyDescent="0.35">
      <c r="A37" s="2" t="s">
        <v>291</v>
      </c>
      <c r="B37" s="2" t="s">
        <v>45</v>
      </c>
      <c r="C37" s="2" t="s">
        <v>3</v>
      </c>
      <c r="D37" s="3" t="s">
        <v>292</v>
      </c>
      <c r="E37" s="5"/>
      <c r="F37" s="55" t="s">
        <v>541</v>
      </c>
      <c r="G37" s="89" t="s">
        <v>542</v>
      </c>
      <c r="H37" s="2"/>
      <c r="I37" s="2"/>
      <c r="J37" s="2"/>
      <c r="K37" s="2"/>
      <c r="L37" s="2"/>
      <c r="M37" s="2"/>
      <c r="N37" s="2"/>
      <c r="O37" s="2"/>
      <c r="P37" s="93">
        <v>12</v>
      </c>
      <c r="Q37" s="2"/>
      <c r="R37" s="2"/>
      <c r="S37" s="94">
        <v>2019</v>
      </c>
      <c r="T37" s="93">
        <v>12</v>
      </c>
      <c r="U37" s="95"/>
      <c r="V37" s="95"/>
      <c r="W37" s="94">
        <v>2019</v>
      </c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O37" s="2" t="str">
        <f>IF(K37="","",VLOOKUP(K37,Inflation!$A$2:'Inflation'!$B$25,2))</f>
        <v/>
      </c>
      <c r="AP37" s="2" t="str">
        <f>IF(H37="","",H37*(Inflation!$B$2/AO37))</f>
        <v/>
      </c>
      <c r="AQ37" s="2" t="str">
        <f>IF(I37="","",I37*(Inflation!$B$2/AO37))</f>
        <v/>
      </c>
      <c r="AR37" s="2" t="str">
        <f>IF(J37="","",J37*(Inflation!$B$2/AO37))</f>
        <v/>
      </c>
      <c r="AS37" s="2" t="str">
        <f>IF(O37="","",VLOOKUP(O37,Inflation!$A$2:'Inflation'!$B$25,2))</f>
        <v/>
      </c>
      <c r="AT37" s="2" t="str">
        <f>IF(L37="","",L37*(Inflation!$B$2/AS37))</f>
        <v/>
      </c>
      <c r="AU37" s="2" t="str">
        <f>IF(M37="","",M37*(Inflation!$B$2/AS37))</f>
        <v/>
      </c>
      <c r="AV37" s="2" t="str">
        <f>IF(N37="","",N37*(Inflation!$B$2/AS37))</f>
        <v/>
      </c>
      <c r="AW37" s="2">
        <f>IF(S37="","",VLOOKUP(S37,Inflation!$A$2:'Inflation'!$B$25,2))</f>
        <v>112.318</v>
      </c>
      <c r="AX37" s="2">
        <f>IF(P37="","",P37*(Inflation!$B$2/AW37))</f>
        <v>8.523976566534305</v>
      </c>
      <c r="AY37" s="2" t="str">
        <f>IF(Q37="","",Q37*(Inflation!$B$2/AW37))</f>
        <v/>
      </c>
      <c r="AZ37" s="2" t="str">
        <f>IF(R37="","",R37*(Inflation!$B$2/AW37))</f>
        <v/>
      </c>
      <c r="BA37" s="2">
        <f>IF(W37="","",VLOOKUP(W37,Inflation!$A$2:'Inflation'!$B$25,2))</f>
        <v>112.318</v>
      </c>
      <c r="BB37" s="2">
        <f>IF(T37="","",T37*(Inflation!$B$2/BA37))</f>
        <v>8.523976566534305</v>
      </c>
      <c r="BC37" s="2" t="str">
        <f>IF(U37="","",U37*(Inflation!$B$2/BA37))</f>
        <v/>
      </c>
      <c r="BD37" s="2" t="str">
        <f>IF(V37="","",V37*(Inflation!$B$2/BA37))</f>
        <v/>
      </c>
      <c r="BE37" s="2" t="str">
        <f>IF(AA37="","",VLOOKUP(AA37,Inflation!$A$2:'Inflation'!$B$25,2))</f>
        <v/>
      </c>
      <c r="BF37" s="2" t="str">
        <f>IF(X37="","",X37*(Inflation!$B$2/BE37))</f>
        <v/>
      </c>
      <c r="BG37" s="2" t="str">
        <f>IF(Y37="","",Y37*(Inflation!$B$2/BE37))</f>
        <v/>
      </c>
      <c r="BH37" s="2" t="str">
        <f>IF(Z37="","",Z37*(Inflation!$B$2/BE37))</f>
        <v/>
      </c>
      <c r="BI37" s="2" t="str">
        <f>IF(AE37="","",VLOOKUP(AE37,Inflation!$A$2:'Inflation'!$B$25,2))</f>
        <v/>
      </c>
      <c r="BJ37" s="2" t="str">
        <f>IF(AB37="","",AB37*(Inflation!$B$2/BI37))</f>
        <v/>
      </c>
      <c r="BK37" s="2" t="str">
        <f>IF(AC37="","",AC37*(Inflation!$B$2/BI37))</f>
        <v/>
      </c>
      <c r="BL37" s="2" t="str">
        <f>IF(AD37="","",AD37*(Inflation!$B$2/BI37))</f>
        <v/>
      </c>
      <c r="BM37" s="2" t="str">
        <f>IF(AI37="","",VLOOKUP(AI37,Inflation!$A$2:'Inflation'!$B$25,2))</f>
        <v/>
      </c>
      <c r="BN37" s="2" t="str">
        <f>IF(AF37="","",AF37*(Inflation!$B$2/BM37))</f>
        <v/>
      </c>
      <c r="BO37" s="2" t="str">
        <f>IF(AG37="","",AG37*(Inflation!$B$2/BM37))</f>
        <v/>
      </c>
      <c r="BP37" s="2" t="str">
        <f>IF(AH37="","",AH37*(Inflation!$B$2/BM37))</f>
        <v/>
      </c>
      <c r="BQ37" s="2" t="str">
        <f>IF(AM37="","",VLOOKUP(AM37,Inflation!$A$2:'Inflation'!$B$25,2))</f>
        <v/>
      </c>
      <c r="BR37" s="2" t="str">
        <f>IF(AJ37="","",AJ37*(Inflation!$B$2/BQ37))</f>
        <v/>
      </c>
      <c r="BS37" s="2" t="str">
        <f>IF(AK37="","",AK37*(Inflation!$B$2/BQ37))</f>
        <v/>
      </c>
      <c r="BT37" s="2" t="str">
        <f>IF(AL37="","",AL37*(Inflation!$B$2/BQ37))</f>
        <v/>
      </c>
    </row>
    <row r="38" spans="1:72" s="10" customFormat="1" ht="21" x14ac:dyDescent="0.35">
      <c r="A38" s="2" t="s">
        <v>293</v>
      </c>
      <c r="B38" s="2" t="s">
        <v>45</v>
      </c>
      <c r="C38" s="2" t="s">
        <v>42</v>
      </c>
      <c r="D38" s="3" t="s">
        <v>294</v>
      </c>
      <c r="E38" s="5"/>
      <c r="F38" s="55" t="s">
        <v>543</v>
      </c>
      <c r="G38" s="89" t="s">
        <v>544</v>
      </c>
      <c r="H38" s="2"/>
      <c r="I38" s="2"/>
      <c r="J38" s="2"/>
      <c r="K38" s="2"/>
      <c r="L38" s="2"/>
      <c r="M38" s="2"/>
      <c r="N38" s="2"/>
      <c r="O38" s="2"/>
      <c r="P38" s="2"/>
      <c r="Q38" s="59">
        <v>43.1</v>
      </c>
      <c r="R38" s="59">
        <v>55.4</v>
      </c>
      <c r="S38" s="63">
        <v>2018</v>
      </c>
      <c r="T38" s="2"/>
      <c r="U38" s="59">
        <v>36.9</v>
      </c>
      <c r="V38" s="59">
        <v>47.4</v>
      </c>
      <c r="W38" s="63">
        <v>2018</v>
      </c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O38" s="9" t="str">
        <f>IF(K38="","",VLOOKUP(K38,Inflation!$A$2:'Inflation'!$B$25,2))</f>
        <v/>
      </c>
      <c r="AP38" s="9" t="str">
        <f>IF(H38="","",H38*(Inflation!$B$2/AO38))</f>
        <v/>
      </c>
      <c r="AQ38" s="9" t="str">
        <f>IF(I38="","",I38*(Inflation!$B$2/AO38))</f>
        <v/>
      </c>
      <c r="AR38" s="9" t="str">
        <f>IF(J38="","",J38*(Inflation!$B$2/AO38))</f>
        <v/>
      </c>
      <c r="AS38" s="9" t="str">
        <f>IF(O38="","",VLOOKUP(O38,Inflation!$A$2:'Inflation'!$B$25,2))</f>
        <v/>
      </c>
      <c r="AT38" s="9" t="str">
        <f>IF(L38="","",L38*(Inflation!$B$2/AS38))</f>
        <v/>
      </c>
      <c r="AU38" s="9" t="str">
        <f>IF(M38="","",M38*(Inflation!$B$2/AS38))</f>
        <v/>
      </c>
      <c r="AV38" s="9" t="str">
        <f>IF(N38="","",N38*(Inflation!$B$2/AS38))</f>
        <v/>
      </c>
      <c r="AW38" s="9">
        <f>IF(S38="","",VLOOKUP(S38,Inflation!$A$2:'Inflation'!$B$25,2))</f>
        <v>110.339</v>
      </c>
      <c r="AX38" s="9" t="str">
        <f>IF(P38="","",P38*(Inflation!$B$2/AW38))</f>
        <v/>
      </c>
      <c r="AY38" s="9">
        <f>IF(Q38="","",Q38*(Inflation!$B$2/AW38))</f>
        <v>31.164387025439787</v>
      </c>
      <c r="AZ38" s="9">
        <f>IF(R38="","",R38*(Inflation!$B$2/AW38))</f>
        <v>40.058168009498004</v>
      </c>
      <c r="BA38" s="9">
        <f>IF(W38="","",VLOOKUP(W38,Inflation!$A$2:'Inflation'!$B$25,2))</f>
        <v>110.339</v>
      </c>
      <c r="BB38" s="9" t="str">
        <f>IF(T38="","",T38*(Inflation!$B$2/BA38))</f>
        <v/>
      </c>
      <c r="BC38" s="9">
        <f>IF(U38="","",U38*(Inflation!$B$2/BA38))</f>
        <v>26.681342952174663</v>
      </c>
      <c r="BD38" s="9">
        <f>IF(V38="","",V38*(Inflation!$B$2/BA38))</f>
        <v>34.27359501173656</v>
      </c>
      <c r="BE38" s="9" t="str">
        <f>IF(AA38="","",VLOOKUP(AA38,Inflation!$A$2:'Inflation'!$B$25,2))</f>
        <v/>
      </c>
      <c r="BF38" s="9" t="str">
        <f>IF(X38="","",X38*(Inflation!$B$2/BE38))</f>
        <v/>
      </c>
      <c r="BG38" s="9" t="str">
        <f>IF(Y38="","",Y38*(Inflation!$B$2/BE38))</f>
        <v/>
      </c>
      <c r="BH38" s="9" t="str">
        <f>IF(Z38="","",Z38*(Inflation!$B$2/BE38))</f>
        <v/>
      </c>
      <c r="BI38" s="9" t="str">
        <f>IF(AE38="","",VLOOKUP(AE38,Inflation!$A$2:'Inflation'!$B$25,2))</f>
        <v/>
      </c>
      <c r="BJ38" s="9" t="str">
        <f>IF(AB38="","",AB38*(Inflation!$B$2/BI38))</f>
        <v/>
      </c>
      <c r="BK38" s="9" t="str">
        <f>IF(AC38="","",AC38*(Inflation!$B$2/BI38))</f>
        <v/>
      </c>
      <c r="BL38" s="9" t="str">
        <f>IF(AD38="","",AD38*(Inflation!$B$2/BI38))</f>
        <v/>
      </c>
      <c r="BM38" s="9" t="str">
        <f>IF(AI38="","",VLOOKUP(AI38,Inflation!$A$2:'Inflation'!$B$25,2))</f>
        <v/>
      </c>
      <c r="BN38" s="9" t="str">
        <f>IF(AF38="","",AF38*(Inflation!$B$2/BM38))</f>
        <v/>
      </c>
      <c r="BO38" s="9" t="str">
        <f>IF(AG38="","",AG38*(Inflation!$B$2/BM38))</f>
        <v/>
      </c>
      <c r="BP38" s="9" t="str">
        <f>IF(AH38="","",AH38*(Inflation!$B$2/BM38))</f>
        <v/>
      </c>
      <c r="BQ38" s="9" t="str">
        <f>IF(AM38="","",VLOOKUP(AM38,Inflation!$A$2:'Inflation'!$B$25,2))</f>
        <v/>
      </c>
      <c r="BR38" s="9" t="str">
        <f>IF(AJ38="","",AJ38*(Inflation!$B$2/BQ38))</f>
        <v/>
      </c>
      <c r="BS38" s="9" t="str">
        <f>IF(AK38="","",AK38*(Inflation!$B$2/BQ38))</f>
        <v/>
      </c>
      <c r="BT38" s="9" t="str">
        <f>IF(AL38="","",AL38*(Inflation!$B$2/BQ38))</f>
        <v/>
      </c>
    </row>
    <row r="39" spans="1:72" ht="42" x14ac:dyDescent="0.35">
      <c r="A39" s="2" t="s">
        <v>295</v>
      </c>
      <c r="B39" s="2" t="s">
        <v>45</v>
      </c>
      <c r="C39" s="2" t="s">
        <v>42</v>
      </c>
      <c r="D39" s="3" t="s">
        <v>296</v>
      </c>
      <c r="E39" s="5"/>
      <c r="F39" s="55" t="s">
        <v>545</v>
      </c>
      <c r="G39" s="89" t="s">
        <v>546</v>
      </c>
      <c r="H39" s="2"/>
      <c r="I39" s="2"/>
      <c r="J39" s="2"/>
      <c r="K39" s="2"/>
      <c r="L39" s="2"/>
      <c r="M39" s="2"/>
      <c r="N39" s="2"/>
      <c r="O39" s="2"/>
      <c r="P39" s="59">
        <v>553.21</v>
      </c>
      <c r="Q39" s="2"/>
      <c r="R39" s="2"/>
      <c r="S39" s="63">
        <v>2018</v>
      </c>
      <c r="T39" s="59">
        <v>553.21</v>
      </c>
      <c r="U39" s="2"/>
      <c r="V39" s="2"/>
      <c r="W39" s="63">
        <v>2018</v>
      </c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O39" s="2" t="str">
        <f>IF(K39="","",VLOOKUP(K39,Inflation!$A$2:'Inflation'!$B$25,2))</f>
        <v/>
      </c>
      <c r="AP39" s="2" t="str">
        <f>IF(H39="","",H39*(Inflation!$B$2/AO39))</f>
        <v/>
      </c>
      <c r="AQ39" s="2" t="str">
        <f>IF(I39="","",I39*(Inflation!$B$2/AO39))</f>
        <v/>
      </c>
      <c r="AR39" s="2" t="str">
        <f>IF(J39="","",J39*(Inflation!$B$2/AO39))</f>
        <v/>
      </c>
      <c r="AS39" s="2" t="str">
        <f>IF(O39="","",VLOOKUP(O39,Inflation!$A$2:'Inflation'!$B$25,2))</f>
        <v/>
      </c>
      <c r="AT39" s="2" t="str">
        <f>IF(L39="","",L39*(Inflation!$B$2/AS39))</f>
        <v/>
      </c>
      <c r="AU39" s="2" t="str">
        <f>IF(M39="","",M39*(Inflation!$B$2/AS39))</f>
        <v/>
      </c>
      <c r="AV39" s="2" t="str">
        <f>IF(N39="","",N39*(Inflation!$B$2/AS39))</f>
        <v/>
      </c>
      <c r="AW39" s="2">
        <f>IF(S39="","",VLOOKUP(S39,Inflation!$A$2:'Inflation'!$B$25,2))</f>
        <v>110.339</v>
      </c>
      <c r="AX39" s="2">
        <f>IF(P39="","",P39*(Inflation!$B$2/AW39))</f>
        <v>400.01045351145115</v>
      </c>
      <c r="AY39" s="2" t="str">
        <f>IF(Q39="","",Q39*(Inflation!$B$2/AW39))</f>
        <v/>
      </c>
      <c r="AZ39" s="2" t="str">
        <f>IF(R39="","",R39*(Inflation!$B$2/AW39))</f>
        <v/>
      </c>
      <c r="BA39" s="2">
        <f>IF(W39="","",VLOOKUP(W39,Inflation!$A$2:'Inflation'!$B$25,2))</f>
        <v>110.339</v>
      </c>
      <c r="BB39" s="2">
        <f>IF(T39="","",T39*(Inflation!$B$2/BA39))</f>
        <v>400.01045351145115</v>
      </c>
      <c r="BC39" s="2" t="str">
        <f>IF(U39="","",U39*(Inflation!$B$2/BA39))</f>
        <v/>
      </c>
      <c r="BD39" s="2" t="str">
        <f>IF(V39="","",V39*(Inflation!$B$2/BA39))</f>
        <v/>
      </c>
      <c r="BE39" s="2" t="str">
        <f>IF(AA39="","",VLOOKUP(AA39,Inflation!$A$2:'Inflation'!$B$25,2))</f>
        <v/>
      </c>
      <c r="BF39" s="2" t="str">
        <f>IF(X39="","",X39*(Inflation!$B$2/BE39))</f>
        <v/>
      </c>
      <c r="BG39" s="2" t="str">
        <f>IF(Y39="","",Y39*(Inflation!$B$2/BE39))</f>
        <v/>
      </c>
      <c r="BH39" s="2" t="str">
        <f>IF(Z39="","",Z39*(Inflation!$B$2/BE39))</f>
        <v/>
      </c>
      <c r="BI39" s="2" t="str">
        <f>IF(AE39="","",VLOOKUP(AE39,Inflation!$A$2:'Inflation'!$B$25,2))</f>
        <v/>
      </c>
      <c r="BJ39" s="2" t="str">
        <f>IF(AB39="","",AB39*(Inflation!$B$2/BI39))</f>
        <v/>
      </c>
      <c r="BK39" s="2" t="str">
        <f>IF(AC39="","",AC39*(Inflation!$B$2/BI39))</f>
        <v/>
      </c>
      <c r="BL39" s="2" t="str">
        <f>IF(AD39="","",AD39*(Inflation!$B$2/BI39))</f>
        <v/>
      </c>
      <c r="BM39" s="2" t="str">
        <f>IF(AI39="","",VLOOKUP(AI39,Inflation!$A$2:'Inflation'!$B$25,2))</f>
        <v/>
      </c>
      <c r="BN39" s="2" t="str">
        <f>IF(AF39="","",AF39*(Inflation!$B$2/BM39))</f>
        <v/>
      </c>
      <c r="BO39" s="2" t="str">
        <f>IF(AG39="","",AG39*(Inflation!$B$2/BM39))</f>
        <v/>
      </c>
      <c r="BP39" s="2" t="str">
        <f>IF(AH39="","",AH39*(Inflation!$B$2/BM39))</f>
        <v/>
      </c>
      <c r="BQ39" s="2" t="str">
        <f>IF(AM39="","",VLOOKUP(AM39,Inflation!$A$2:'Inflation'!$B$25,2))</f>
        <v/>
      </c>
      <c r="BR39" s="2" t="str">
        <f>IF(AJ39="","",AJ39*(Inflation!$B$2/BQ39))</f>
        <v/>
      </c>
      <c r="BS39" s="2" t="str">
        <f>IF(AK39="","",AK39*(Inflation!$B$2/BQ39))</f>
        <v/>
      </c>
      <c r="BT39" s="2" t="str">
        <f>IF(AL39="","",AL39*(Inflation!$B$2/BQ39))</f>
        <v/>
      </c>
    </row>
    <row r="40" spans="1:72" ht="21" x14ac:dyDescent="0.35">
      <c r="A40" s="2" t="s">
        <v>297</v>
      </c>
      <c r="B40" s="2" t="s">
        <v>45</v>
      </c>
      <c r="C40" s="2" t="s">
        <v>42</v>
      </c>
      <c r="D40" s="3" t="s">
        <v>298</v>
      </c>
      <c r="E40" s="5"/>
      <c r="F40" s="55" t="s">
        <v>547</v>
      </c>
      <c r="G40" s="89" t="s">
        <v>548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O40" s="2" t="str">
        <f>IF(K40="","",VLOOKUP(K40,Inflation!$A$2:'Inflation'!$B$25,2))</f>
        <v/>
      </c>
      <c r="AP40" s="2" t="str">
        <f>IF(H40="","",H40*(Inflation!$B$2/AO40))</f>
        <v/>
      </c>
      <c r="AQ40" s="2" t="str">
        <f>IF(I40="","",I40*(Inflation!$B$2/AO40))</f>
        <v/>
      </c>
      <c r="AR40" s="2" t="str">
        <f>IF(J40="","",J40*(Inflation!$B$2/AO40))</f>
        <v/>
      </c>
      <c r="AS40" s="2" t="str">
        <f>IF(O40="","",VLOOKUP(O40,Inflation!$A$2:'Inflation'!$B$25,2))</f>
        <v/>
      </c>
      <c r="AT40" s="2" t="str">
        <f>IF(L40="","",L40*(Inflation!$B$2/AS40))</f>
        <v/>
      </c>
      <c r="AU40" s="2" t="str">
        <f>IF(M40="","",M40*(Inflation!$B$2/AS40))</f>
        <v/>
      </c>
      <c r="AV40" s="2" t="str">
        <f>IF(N40="","",N40*(Inflation!$B$2/AS40))</f>
        <v/>
      </c>
      <c r="AW40" s="2" t="str">
        <f>IF(S40="","",VLOOKUP(S40,Inflation!$A$2:'Inflation'!$B$25,2))</f>
        <v/>
      </c>
      <c r="AX40" s="2" t="str">
        <f>IF(P40="","",P40*(Inflation!$B$2/AW40))</f>
        <v/>
      </c>
      <c r="AY40" s="2" t="str">
        <f>IF(Q40="","",Q40*(Inflation!$B$2/AW40))</f>
        <v/>
      </c>
      <c r="AZ40" s="2" t="str">
        <f>IF(R40="","",R40*(Inflation!$B$2/AW40))</f>
        <v/>
      </c>
      <c r="BA40" s="2" t="str">
        <f>IF(W40="","",VLOOKUP(W40,Inflation!$A$2:'Inflation'!$B$25,2))</f>
        <v/>
      </c>
      <c r="BB40" s="2" t="str">
        <f>IF(T40="","",T40*(Inflation!$B$2/BA40))</f>
        <v/>
      </c>
      <c r="BC40" s="2" t="str">
        <f>IF(U40="","",U40*(Inflation!$B$2/BA40))</f>
        <v/>
      </c>
      <c r="BD40" s="2" t="str">
        <f>IF(V40="","",V40*(Inflation!$B$2/BA40))</f>
        <v/>
      </c>
      <c r="BE40" s="2" t="str">
        <f>IF(AA40="","",VLOOKUP(AA40,Inflation!$A$2:'Inflation'!$B$25,2))</f>
        <v/>
      </c>
      <c r="BF40" s="2" t="str">
        <f>IF(X40="","",X40*(Inflation!$B$2/BE40))</f>
        <v/>
      </c>
      <c r="BG40" s="2" t="str">
        <f>IF(Y40="","",Y40*(Inflation!$B$2/BE40))</f>
        <v/>
      </c>
      <c r="BH40" s="2" t="str">
        <f>IF(Z40="","",Z40*(Inflation!$B$2/BE40))</f>
        <v/>
      </c>
      <c r="BI40" s="2" t="str">
        <f>IF(AE40="","",VLOOKUP(AE40,Inflation!$A$2:'Inflation'!$B$25,2))</f>
        <v/>
      </c>
      <c r="BJ40" s="2" t="str">
        <f>IF(AB40="","",AB40*(Inflation!$B$2/BI40))</f>
        <v/>
      </c>
      <c r="BK40" s="2" t="str">
        <f>IF(AC40="","",AC40*(Inflation!$B$2/BI40))</f>
        <v/>
      </c>
      <c r="BL40" s="2" t="str">
        <f>IF(AD40="","",AD40*(Inflation!$B$2/BI40))</f>
        <v/>
      </c>
      <c r="BM40" s="2" t="str">
        <f>IF(AI40="","",VLOOKUP(AI40,Inflation!$A$2:'Inflation'!$B$25,2))</f>
        <v/>
      </c>
      <c r="BN40" s="2" t="str">
        <f>IF(AF40="","",AF40*(Inflation!$B$2/BM40))</f>
        <v/>
      </c>
      <c r="BO40" s="2" t="str">
        <f>IF(AG40="","",AG40*(Inflation!$B$2/BM40))</f>
        <v/>
      </c>
      <c r="BP40" s="2" t="str">
        <f>IF(AH40="","",AH40*(Inflation!$B$2/BM40))</f>
        <v/>
      </c>
      <c r="BQ40" s="2" t="str">
        <f>IF(AM40="","",VLOOKUP(AM40,Inflation!$A$2:'Inflation'!$B$25,2))</f>
        <v/>
      </c>
      <c r="BR40" s="2" t="str">
        <f>IF(AJ40="","",AJ40*(Inflation!$B$2/BQ40))</f>
        <v/>
      </c>
      <c r="BS40" s="2" t="str">
        <f>IF(AK40="","",AK40*(Inflation!$B$2/BQ40))</f>
        <v/>
      </c>
      <c r="BT40" s="2" t="str">
        <f>IF(AL40="","",AL40*(Inflation!$B$2/BQ40))</f>
        <v/>
      </c>
    </row>
    <row r="41" spans="1:72" ht="31.5" x14ac:dyDescent="0.35">
      <c r="A41" s="2" t="s">
        <v>299</v>
      </c>
      <c r="B41" s="2" t="s">
        <v>45</v>
      </c>
      <c r="C41" s="2" t="s">
        <v>42</v>
      </c>
      <c r="D41" s="3" t="s">
        <v>300</v>
      </c>
      <c r="E41" s="5" t="s">
        <v>468</v>
      </c>
      <c r="F41" s="55" t="s">
        <v>549</v>
      </c>
      <c r="G41" s="89" t="s">
        <v>550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O41" s="2" t="str">
        <f>IF(K41="","",VLOOKUP(K41,Inflation!$A$2:'Inflation'!$B$25,2))</f>
        <v/>
      </c>
      <c r="AP41" s="2" t="str">
        <f>IF(H41="","",H41*(Inflation!$B$2/AO41))</f>
        <v/>
      </c>
      <c r="AQ41" s="2" t="str">
        <f>IF(I41="","",I41*(Inflation!$B$2/AO41))</f>
        <v/>
      </c>
      <c r="AR41" s="2" t="str">
        <f>IF(J41="","",J41*(Inflation!$B$2/AO41))</f>
        <v/>
      </c>
      <c r="AS41" s="2" t="str">
        <f>IF(O41="","",VLOOKUP(O41,Inflation!$A$2:'Inflation'!$B$25,2))</f>
        <v/>
      </c>
      <c r="AT41" s="2" t="str">
        <f>IF(L41="","",L41*(Inflation!$B$2/AS41))</f>
        <v/>
      </c>
      <c r="AU41" s="2" t="str">
        <f>IF(M41="","",M41*(Inflation!$B$2/AS41))</f>
        <v/>
      </c>
      <c r="AV41" s="2" t="str">
        <f>IF(N41="","",N41*(Inflation!$B$2/AS41))</f>
        <v/>
      </c>
      <c r="AW41" s="2" t="str">
        <f>IF(S41="","",VLOOKUP(S41,Inflation!$A$2:'Inflation'!$B$25,2))</f>
        <v/>
      </c>
      <c r="AX41" s="2" t="str">
        <f>IF(P41="","",P41*(Inflation!$B$2/AW41))</f>
        <v/>
      </c>
      <c r="AY41" s="2" t="str">
        <f>IF(Q41="","",Q41*(Inflation!$B$2/AW41))</f>
        <v/>
      </c>
      <c r="AZ41" s="2" t="str">
        <f>IF(R41="","",R41*(Inflation!$B$2/AW41))</f>
        <v/>
      </c>
      <c r="BA41" s="2" t="str">
        <f>IF(W41="","",VLOOKUP(W41,Inflation!$A$2:'Inflation'!$B$25,2))</f>
        <v/>
      </c>
      <c r="BB41" s="2" t="str">
        <f>IF(T41="","",T41*(Inflation!$B$2/BA41))</f>
        <v/>
      </c>
      <c r="BC41" s="2" t="str">
        <f>IF(U41="","",U41*(Inflation!$B$2/BA41))</f>
        <v/>
      </c>
      <c r="BD41" s="2" t="str">
        <f>IF(V41="","",V41*(Inflation!$B$2/BA41))</f>
        <v/>
      </c>
      <c r="BE41" s="2" t="str">
        <f>IF(AA41="","",VLOOKUP(AA41,Inflation!$A$2:'Inflation'!$B$25,2))</f>
        <v/>
      </c>
      <c r="BF41" s="2" t="str">
        <f>IF(X41="","",X41*(Inflation!$B$2/BE41))</f>
        <v/>
      </c>
      <c r="BG41" s="2" t="str">
        <f>IF(Y41="","",Y41*(Inflation!$B$2/BE41))</f>
        <v/>
      </c>
      <c r="BH41" s="2" t="str">
        <f>IF(Z41="","",Z41*(Inflation!$B$2/BE41))</f>
        <v/>
      </c>
      <c r="BI41" s="2" t="str">
        <f>IF(AE41="","",VLOOKUP(AE41,Inflation!$A$2:'Inflation'!$B$25,2))</f>
        <v/>
      </c>
      <c r="BJ41" s="2" t="str">
        <f>IF(AB41="","",AB41*(Inflation!$B$2/BI41))</f>
        <v/>
      </c>
      <c r="BK41" s="2" t="str">
        <f>IF(AC41="","",AC41*(Inflation!$B$2/BI41))</f>
        <v/>
      </c>
      <c r="BL41" s="2" t="str">
        <f>IF(AD41="","",AD41*(Inflation!$B$2/BI41))</f>
        <v/>
      </c>
      <c r="BM41" s="2" t="str">
        <f>IF(AI41="","",VLOOKUP(AI41,Inflation!$A$2:'Inflation'!$B$25,2))</f>
        <v/>
      </c>
      <c r="BN41" s="2" t="str">
        <f>IF(AF41="","",AF41*(Inflation!$B$2/BM41))</f>
        <v/>
      </c>
      <c r="BO41" s="2" t="str">
        <f>IF(AG41="","",AG41*(Inflation!$B$2/BM41))</f>
        <v/>
      </c>
      <c r="BP41" s="2" t="str">
        <f>IF(AH41="","",AH41*(Inflation!$B$2/BM41))</f>
        <v/>
      </c>
      <c r="BQ41" s="2" t="str">
        <f>IF(AM41="","",VLOOKUP(AM41,Inflation!$A$2:'Inflation'!$B$25,2))</f>
        <v/>
      </c>
      <c r="BR41" s="2" t="str">
        <f>IF(AJ41="","",AJ41*(Inflation!$B$2/BQ41))</f>
        <v/>
      </c>
      <c r="BS41" s="2" t="str">
        <f>IF(AK41="","",AK41*(Inflation!$B$2/BQ41))</f>
        <v/>
      </c>
      <c r="BT41" s="2" t="str">
        <f>IF(AL41="","",AL41*(Inflation!$B$2/BQ41))</f>
        <v/>
      </c>
    </row>
    <row r="42" spans="1:72" x14ac:dyDescent="0.35">
      <c r="A42" s="2" t="s">
        <v>304</v>
      </c>
      <c r="B42" s="2" t="s">
        <v>49</v>
      </c>
      <c r="C42" s="2" t="s">
        <v>56</v>
      </c>
      <c r="D42" s="3" t="s">
        <v>305</v>
      </c>
      <c r="E42" s="5"/>
      <c r="F42" s="57" t="s">
        <v>551</v>
      </c>
      <c r="G42" s="91" t="s">
        <v>552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O42" s="2" t="str">
        <f>IF(K42="","",VLOOKUP(K42,Inflation!$A$2:'Inflation'!$B$25,2))</f>
        <v/>
      </c>
      <c r="AP42" s="2" t="str">
        <f>IF(H42="","",H42*(Inflation!$B$2/AO42))</f>
        <v/>
      </c>
      <c r="AQ42" s="2" t="str">
        <f>IF(I42="","",I42*(Inflation!$B$2/AO42))</f>
        <v/>
      </c>
      <c r="AR42" s="2" t="str">
        <f>IF(J42="","",J42*(Inflation!$B$2/AO42))</f>
        <v/>
      </c>
      <c r="AS42" s="2" t="str">
        <f>IF(O42="","",VLOOKUP(O42,Inflation!$A$2:'Inflation'!$B$25,2))</f>
        <v/>
      </c>
      <c r="AT42" s="2" t="str">
        <f>IF(L42="","",L42*(Inflation!$B$2/AS42))</f>
        <v/>
      </c>
      <c r="AU42" s="2" t="str">
        <f>IF(M42="","",M42*(Inflation!$B$2/AS42))</f>
        <v/>
      </c>
      <c r="AV42" s="2" t="str">
        <f>IF(N42="","",N42*(Inflation!$B$2/AS42))</f>
        <v/>
      </c>
      <c r="AW42" s="2" t="str">
        <f>IF(S42="","",VLOOKUP(S42,Inflation!$A$2:'Inflation'!$B$25,2))</f>
        <v/>
      </c>
      <c r="AX42" s="2" t="str">
        <f>IF(P42="","",P42*(Inflation!$B$2/AW42))</f>
        <v/>
      </c>
      <c r="AY42" s="2" t="str">
        <f>IF(Q42="","",Q42*(Inflation!$B$2/AW42))</f>
        <v/>
      </c>
      <c r="AZ42" s="2" t="str">
        <f>IF(R42="","",R42*(Inflation!$B$2/AW42))</f>
        <v/>
      </c>
      <c r="BA42" s="2" t="str">
        <f>IF(W42="","",VLOOKUP(W42,Inflation!$A$2:'Inflation'!$B$25,2))</f>
        <v/>
      </c>
      <c r="BB42" s="2" t="str">
        <f>IF(T42="","",T42*(Inflation!$B$2/BA42))</f>
        <v/>
      </c>
      <c r="BC42" s="2" t="str">
        <f>IF(U42="","",U42*(Inflation!$B$2/BA42))</f>
        <v/>
      </c>
      <c r="BD42" s="2" t="str">
        <f>IF(V42="","",V42*(Inflation!$B$2/BA42))</f>
        <v/>
      </c>
      <c r="BE42" s="2" t="str">
        <f>IF(AA42="","",VLOOKUP(AA42,Inflation!$A$2:'Inflation'!$B$25,2))</f>
        <v/>
      </c>
      <c r="BF42" s="2" t="str">
        <f>IF(X42="","",X42*(Inflation!$B$2/BE42))</f>
        <v/>
      </c>
      <c r="BG42" s="2" t="str">
        <f>IF(Y42="","",Y42*(Inflation!$B$2/BE42))</f>
        <v/>
      </c>
      <c r="BH42" s="2" t="str">
        <f>IF(Z42="","",Z42*(Inflation!$B$2/BE42))</f>
        <v/>
      </c>
      <c r="BI42" s="2" t="str">
        <f>IF(AE42="","",VLOOKUP(AE42,Inflation!$A$2:'Inflation'!$B$25,2))</f>
        <v/>
      </c>
      <c r="BJ42" s="2" t="str">
        <f>IF(AB42="","",AB42*(Inflation!$B$2/BI42))</f>
        <v/>
      </c>
      <c r="BK42" s="2" t="str">
        <f>IF(AC42="","",AC42*(Inflation!$B$2/BI42))</f>
        <v/>
      </c>
      <c r="BL42" s="2" t="str">
        <f>IF(AD42="","",AD42*(Inflation!$B$2/BI42))</f>
        <v/>
      </c>
      <c r="BM42" s="2" t="str">
        <f>IF(AI42="","",VLOOKUP(AI42,Inflation!$A$2:'Inflation'!$B$25,2))</f>
        <v/>
      </c>
      <c r="BN42" s="2" t="str">
        <f>IF(AF42="","",AF42*(Inflation!$B$2/BM42))</f>
        <v/>
      </c>
      <c r="BO42" s="2" t="str">
        <f>IF(AG42="","",AG42*(Inflation!$B$2/BM42))</f>
        <v/>
      </c>
      <c r="BP42" s="2" t="str">
        <f>IF(AH42="","",AH42*(Inflation!$B$2/BM42))</f>
        <v/>
      </c>
      <c r="BQ42" s="2" t="str">
        <f>IF(AM42="","",VLOOKUP(AM42,Inflation!$A$2:'Inflation'!$B$25,2))</f>
        <v/>
      </c>
      <c r="BR42" s="2" t="str">
        <f>IF(AJ42="","",AJ42*(Inflation!$B$2/BQ42))</f>
        <v/>
      </c>
      <c r="BS42" s="2" t="str">
        <f>IF(AK42="","",AK42*(Inflation!$B$2/BQ42))</f>
        <v/>
      </c>
      <c r="BT42" s="2" t="str">
        <f>IF(AL42="","",AL42*(Inflation!$B$2/BQ42))</f>
        <v/>
      </c>
    </row>
    <row r="43" spans="1:72" x14ac:dyDescent="0.35">
      <c r="A43" s="2" t="s">
        <v>306</v>
      </c>
      <c r="B43" s="2" t="s">
        <v>49</v>
      </c>
      <c r="C43" s="2" t="s">
        <v>56</v>
      </c>
      <c r="D43" s="3" t="s">
        <v>307</v>
      </c>
      <c r="E43" s="5"/>
      <c r="F43" s="57" t="s">
        <v>553</v>
      </c>
      <c r="G43" s="91" t="s">
        <v>554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O43" s="2" t="str">
        <f>IF(K43="","",VLOOKUP(K43,Inflation!$A$2:'Inflation'!$B$25,2))</f>
        <v/>
      </c>
      <c r="AP43" s="2" t="str">
        <f>IF(H43="","",H43*(Inflation!$B$2/AO43))</f>
        <v/>
      </c>
      <c r="AQ43" s="2" t="str">
        <f>IF(I43="","",I43*(Inflation!$B$2/AO43))</f>
        <v/>
      </c>
      <c r="AR43" s="2" t="str">
        <f>IF(J43="","",J43*(Inflation!$B$2/AO43))</f>
        <v/>
      </c>
      <c r="AS43" s="2" t="str">
        <f>IF(O43="","",VLOOKUP(O43,Inflation!$A$2:'Inflation'!$B$25,2))</f>
        <v/>
      </c>
      <c r="AT43" s="2" t="str">
        <f>IF(L43="","",L43*(Inflation!$B$2/AS43))</f>
        <v/>
      </c>
      <c r="AU43" s="2" t="str">
        <f>IF(M43="","",M43*(Inflation!$B$2/AS43))</f>
        <v/>
      </c>
      <c r="AV43" s="2" t="str">
        <f>IF(N43="","",N43*(Inflation!$B$2/AS43))</f>
        <v/>
      </c>
      <c r="AW43" s="2" t="str">
        <f>IF(S43="","",VLOOKUP(S43,Inflation!$A$2:'Inflation'!$B$25,2))</f>
        <v/>
      </c>
      <c r="AX43" s="2" t="str">
        <f>IF(P43="","",P43*(Inflation!$B$2/AW43))</f>
        <v/>
      </c>
      <c r="AY43" s="2" t="str">
        <f>IF(Q43="","",Q43*(Inflation!$B$2/AW43))</f>
        <v/>
      </c>
      <c r="AZ43" s="2" t="str">
        <f>IF(R43="","",R43*(Inflation!$B$2/AW43))</f>
        <v/>
      </c>
      <c r="BA43" s="2" t="str">
        <f>IF(W43="","",VLOOKUP(W43,Inflation!$A$2:'Inflation'!$B$25,2))</f>
        <v/>
      </c>
      <c r="BB43" s="2" t="str">
        <f>IF(T43="","",T43*(Inflation!$B$2/BA43))</f>
        <v/>
      </c>
      <c r="BC43" s="2" t="str">
        <f>IF(U43="","",U43*(Inflation!$B$2/BA43))</f>
        <v/>
      </c>
      <c r="BD43" s="2" t="str">
        <f>IF(V43="","",V43*(Inflation!$B$2/BA43))</f>
        <v/>
      </c>
      <c r="BE43" s="2" t="str">
        <f>IF(AA43="","",VLOOKUP(AA43,Inflation!$A$2:'Inflation'!$B$25,2))</f>
        <v/>
      </c>
      <c r="BF43" s="2" t="str">
        <f>IF(X43="","",X43*(Inflation!$B$2/BE43))</f>
        <v/>
      </c>
      <c r="BG43" s="2" t="str">
        <f>IF(Y43="","",Y43*(Inflation!$B$2/BE43))</f>
        <v/>
      </c>
      <c r="BH43" s="2" t="str">
        <f>IF(Z43="","",Z43*(Inflation!$B$2/BE43))</f>
        <v/>
      </c>
      <c r="BI43" s="2" t="str">
        <f>IF(AE43="","",VLOOKUP(AE43,Inflation!$A$2:'Inflation'!$B$25,2))</f>
        <v/>
      </c>
      <c r="BJ43" s="2" t="str">
        <f>IF(AB43="","",AB43*(Inflation!$B$2/BI43))</f>
        <v/>
      </c>
      <c r="BK43" s="2" t="str">
        <f>IF(AC43="","",AC43*(Inflation!$B$2/BI43))</f>
        <v/>
      </c>
      <c r="BL43" s="2" t="str">
        <f>IF(AD43="","",AD43*(Inflation!$B$2/BI43))</f>
        <v/>
      </c>
      <c r="BM43" s="2" t="str">
        <f>IF(AI43="","",VLOOKUP(AI43,Inflation!$A$2:'Inflation'!$B$25,2))</f>
        <v/>
      </c>
      <c r="BN43" s="2" t="str">
        <f>IF(AF43="","",AF43*(Inflation!$B$2/BM43))</f>
        <v/>
      </c>
      <c r="BO43" s="2" t="str">
        <f>IF(AG43="","",AG43*(Inflation!$B$2/BM43))</f>
        <v/>
      </c>
      <c r="BP43" s="2" t="str">
        <f>IF(AH43="","",AH43*(Inflation!$B$2/BM43))</f>
        <v/>
      </c>
      <c r="BQ43" s="2" t="str">
        <f>IF(AM43="","",VLOOKUP(AM43,Inflation!$A$2:'Inflation'!$B$25,2))</f>
        <v/>
      </c>
      <c r="BR43" s="2" t="str">
        <f>IF(AJ43="","",AJ43*(Inflation!$B$2/BQ43))</f>
        <v/>
      </c>
      <c r="BS43" s="2" t="str">
        <f>IF(AK43="","",AK43*(Inflation!$B$2/BQ43))</f>
        <v/>
      </c>
      <c r="BT43" s="2" t="str">
        <f>IF(AL43="","",AL43*(Inflation!$B$2/BQ43))</f>
        <v/>
      </c>
    </row>
    <row r="44" spans="1:72" x14ac:dyDescent="0.35">
      <c r="A44" s="2" t="s">
        <v>308</v>
      </c>
      <c r="B44" s="2" t="s">
        <v>49</v>
      </c>
      <c r="C44" s="2" t="s">
        <v>56</v>
      </c>
      <c r="D44" s="3" t="s">
        <v>309</v>
      </c>
      <c r="E44" s="5"/>
      <c r="F44" s="57" t="s">
        <v>555</v>
      </c>
      <c r="G44" s="91" t="s">
        <v>556</v>
      </c>
      <c r="H44" s="2"/>
      <c r="I44" s="2"/>
      <c r="J44" s="2"/>
      <c r="K44" s="2"/>
      <c r="L44" s="2"/>
      <c r="M44" s="2"/>
      <c r="N44" s="2"/>
      <c r="O44" s="2"/>
      <c r="P44" s="95">
        <v>0.16</v>
      </c>
      <c r="Q44" s="2"/>
      <c r="R44" s="2"/>
      <c r="S44" s="95">
        <v>2017</v>
      </c>
      <c r="T44" s="95">
        <v>0.16</v>
      </c>
      <c r="U44" s="95"/>
      <c r="V44" s="95"/>
      <c r="W44" s="95">
        <v>2017</v>
      </c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O44" s="2" t="str">
        <f>IF(K44="","",VLOOKUP(K44,Inflation!$A$2:'Inflation'!$B$25,2))</f>
        <v/>
      </c>
      <c r="AP44" s="2" t="str">
        <f>IF(H44="","",H44*(Inflation!$B$2/AO44))</f>
        <v/>
      </c>
      <c r="AQ44" s="2" t="str">
        <f>IF(I44="","",I44*(Inflation!$B$2/AO44))</f>
        <v/>
      </c>
      <c r="AR44" s="2" t="str">
        <f>IF(J44="","",J44*(Inflation!$B$2/AO44))</f>
        <v/>
      </c>
      <c r="AS44" s="2" t="str">
        <f>IF(O44="","",VLOOKUP(O44,Inflation!$A$2:'Inflation'!$B$25,2))</f>
        <v/>
      </c>
      <c r="AT44" s="2" t="str">
        <f>IF(L44="","",L44*(Inflation!$B$2/AS44))</f>
        <v/>
      </c>
      <c r="AU44" s="2" t="str">
        <f>IF(M44="","",M44*(Inflation!$B$2/AS44))</f>
        <v/>
      </c>
      <c r="AV44" s="2" t="str">
        <f>IF(N44="","",N44*(Inflation!$B$2/AS44))</f>
        <v/>
      </c>
      <c r="AW44" s="2">
        <f>IF(S44="","",VLOOKUP(S44,Inflation!$A$2:'Inflation'!$B$25,2))</f>
        <v>107.749</v>
      </c>
      <c r="AX44" s="2">
        <f>IF(P44="","",P44*(Inflation!$B$2/AW44))</f>
        <v>0.11847237561369481</v>
      </c>
      <c r="AY44" s="2" t="str">
        <f>IF(Q44="","",Q44*(Inflation!$B$2/AW44))</f>
        <v/>
      </c>
      <c r="AZ44" s="2" t="str">
        <f>IF(R44="","",R44*(Inflation!$B$2/AW44))</f>
        <v/>
      </c>
      <c r="BA44" s="2">
        <f>IF(W44="","",VLOOKUP(W44,Inflation!$A$2:'Inflation'!$B$25,2))</f>
        <v>107.749</v>
      </c>
      <c r="BB44" s="2">
        <f>IF(T44="","",T44*(Inflation!$B$2/BA44))</f>
        <v>0.11847237561369481</v>
      </c>
      <c r="BC44" s="2" t="str">
        <f>IF(U44="","",U44*(Inflation!$B$2/BA44))</f>
        <v/>
      </c>
      <c r="BD44" s="2" t="str">
        <f>IF(V44="","",V44*(Inflation!$B$2/BA44))</f>
        <v/>
      </c>
      <c r="BE44" s="2" t="str">
        <f>IF(AA44="","",VLOOKUP(AA44,Inflation!$A$2:'Inflation'!$B$25,2))</f>
        <v/>
      </c>
      <c r="BF44" s="2" t="str">
        <f>IF(X44="","",X44*(Inflation!$B$2/BE44))</f>
        <v/>
      </c>
      <c r="BG44" s="2" t="str">
        <f>IF(Y44="","",Y44*(Inflation!$B$2/BE44))</f>
        <v/>
      </c>
      <c r="BH44" s="2" t="str">
        <f>IF(Z44="","",Z44*(Inflation!$B$2/BE44))</f>
        <v/>
      </c>
      <c r="BI44" s="2" t="str">
        <f>IF(AE44="","",VLOOKUP(AE44,Inflation!$A$2:'Inflation'!$B$25,2))</f>
        <v/>
      </c>
      <c r="BJ44" s="2" t="str">
        <f>IF(AB44="","",AB44*(Inflation!$B$2/BI44))</f>
        <v/>
      </c>
      <c r="BK44" s="2" t="str">
        <f>IF(AC44="","",AC44*(Inflation!$B$2/BI44))</f>
        <v/>
      </c>
      <c r="BL44" s="2" t="str">
        <f>IF(AD44="","",AD44*(Inflation!$B$2/BI44))</f>
        <v/>
      </c>
      <c r="BM44" s="2" t="str">
        <f>IF(AI44="","",VLOOKUP(AI44,Inflation!$A$2:'Inflation'!$B$25,2))</f>
        <v/>
      </c>
      <c r="BN44" s="2" t="str">
        <f>IF(AF44="","",AF44*(Inflation!$B$2/BM44))</f>
        <v/>
      </c>
      <c r="BO44" s="2" t="str">
        <f>IF(AG44="","",AG44*(Inflation!$B$2/BM44))</f>
        <v/>
      </c>
      <c r="BP44" s="2" t="str">
        <f>IF(AH44="","",AH44*(Inflation!$B$2/BM44))</f>
        <v/>
      </c>
      <c r="BQ44" s="2" t="str">
        <f>IF(AM44="","",VLOOKUP(AM44,Inflation!$A$2:'Inflation'!$B$25,2))</f>
        <v/>
      </c>
      <c r="BR44" s="2" t="str">
        <f>IF(AJ44="","",AJ44*(Inflation!$B$2/BQ44))</f>
        <v/>
      </c>
      <c r="BS44" s="2" t="str">
        <f>IF(AK44="","",AK44*(Inflation!$B$2/BQ44))</f>
        <v/>
      </c>
      <c r="BT44" s="2" t="str">
        <f>IF(AL44="","",AL44*(Inflation!$B$2/BQ44))</f>
        <v/>
      </c>
    </row>
    <row r="45" spans="1:72" ht="21" x14ac:dyDescent="0.35">
      <c r="A45" s="2" t="s">
        <v>310</v>
      </c>
      <c r="B45" s="2" t="s">
        <v>311</v>
      </c>
      <c r="C45" s="2" t="s">
        <v>312</v>
      </c>
      <c r="D45" s="3" t="s">
        <v>313</v>
      </c>
      <c r="E45" s="5"/>
      <c r="F45" s="55" t="s">
        <v>557</v>
      </c>
      <c r="G45" s="89" t="s">
        <v>558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59">
        <v>-3.9</v>
      </c>
      <c r="Z45" s="59">
        <v>-3140</v>
      </c>
      <c r="AA45" s="63">
        <v>2018</v>
      </c>
      <c r="AB45" s="2"/>
      <c r="AC45" s="59">
        <v>-3.9</v>
      </c>
      <c r="AD45" s="59">
        <v>-3140</v>
      </c>
      <c r="AE45" s="63">
        <v>2018</v>
      </c>
      <c r="AF45" s="2"/>
      <c r="AG45" s="2"/>
      <c r="AH45" s="2"/>
      <c r="AI45" s="2"/>
      <c r="AJ45" s="2"/>
      <c r="AK45" s="2"/>
      <c r="AL45" s="2"/>
      <c r="AM45" s="2"/>
      <c r="AO45" s="2" t="str">
        <f>IF(K45="","",VLOOKUP(K45,Inflation!$A$2:'Inflation'!$B$25,2))</f>
        <v/>
      </c>
      <c r="AP45" s="2" t="str">
        <f>IF(H45="","",H45*(Inflation!$B$2/AO45))</f>
        <v/>
      </c>
      <c r="AQ45" s="2" t="str">
        <f>IF(I45="","",I45*(Inflation!$B$2/AO45))</f>
        <v/>
      </c>
      <c r="AR45" s="2" t="str">
        <f>IF(J45="","",J45*(Inflation!$B$2/AO45))</f>
        <v/>
      </c>
      <c r="AS45" s="2" t="str">
        <f>IF(O45="","",VLOOKUP(O45,Inflation!$A$2:'Inflation'!$B$25,2))</f>
        <v/>
      </c>
      <c r="AT45" s="2" t="str">
        <f>IF(L45="","",L45*(Inflation!$B$2/AS45))</f>
        <v/>
      </c>
      <c r="AU45" s="2" t="str">
        <f>IF(M45="","",M45*(Inflation!$B$2/AS45))</f>
        <v/>
      </c>
      <c r="AV45" s="2" t="str">
        <f>IF(N45="","",N45*(Inflation!$B$2/AS45))</f>
        <v/>
      </c>
      <c r="AW45" s="2" t="str">
        <f>IF(S45="","",VLOOKUP(S45,Inflation!$A$2:'Inflation'!$B$25,2))</f>
        <v/>
      </c>
      <c r="AX45" s="2" t="str">
        <f>IF(P45="","",P45*(Inflation!$B$2/AW45))</f>
        <v/>
      </c>
      <c r="AY45" s="2" t="str">
        <f>IF(Q45="","",Q45*(Inflation!$B$2/AW45))</f>
        <v/>
      </c>
      <c r="AZ45" s="2" t="str">
        <f>IF(R45="","",R45*(Inflation!$B$2/AW45))</f>
        <v/>
      </c>
      <c r="BA45" s="2" t="str">
        <f>IF(W45="","",VLOOKUP(W45,Inflation!$A$2:'Inflation'!$B$25,2))</f>
        <v/>
      </c>
      <c r="BB45" s="2" t="str">
        <f>IF(T45="","",T45*(Inflation!$B$2/BA45))</f>
        <v/>
      </c>
      <c r="BC45" s="2" t="str">
        <f>IF(U45="","",U45*(Inflation!$B$2/BA45))</f>
        <v/>
      </c>
      <c r="BD45" s="2" t="str">
        <f>IF(V45="","",V45*(Inflation!$B$2/BA45))</f>
        <v/>
      </c>
      <c r="BE45" s="2">
        <f>IF(AA45="","",VLOOKUP(AA45,Inflation!$A$2:'Inflation'!$B$25,2))</f>
        <v>110.339</v>
      </c>
      <c r="BF45" s="2" t="str">
        <f>IF(X45="","",X45*(Inflation!$B$2/BE45))</f>
        <v/>
      </c>
      <c r="BG45" s="2">
        <f>IF(Y45="","",Y45*(Inflation!$B$2/BE45))</f>
        <v>-2.8199793364087045</v>
      </c>
      <c r="BH45" s="2">
        <f>IF(Z45="","",Z45*(Inflation!$B$2/BE45))</f>
        <v>-2270.4449016213671</v>
      </c>
      <c r="BI45" s="2">
        <f>IF(AE45="","",VLOOKUP(AE45,Inflation!$A$2:'Inflation'!$B$25,2))</f>
        <v>110.339</v>
      </c>
      <c r="BJ45" s="2" t="str">
        <f>IF(AB45="","",AB45*(Inflation!$B$2/BI45))</f>
        <v/>
      </c>
      <c r="BK45" s="2">
        <f>IF(AC45="","",AC45*(Inflation!$B$2/BI45))</f>
        <v>-2.8199793364087045</v>
      </c>
      <c r="BL45" s="2">
        <f>IF(AD45="","",AD45*(Inflation!$B$2/BI45))</f>
        <v>-2270.4449016213671</v>
      </c>
      <c r="BM45" s="2" t="str">
        <f>IF(AI45="","",VLOOKUP(AI45,Inflation!$A$2:'Inflation'!$B$25,2))</f>
        <v/>
      </c>
      <c r="BN45" s="2" t="str">
        <f>IF(AF45="","",AF45*(Inflation!$B$2/BM45))</f>
        <v/>
      </c>
      <c r="BO45" s="2" t="str">
        <f>IF(AG45="","",AG45*(Inflation!$B$2/BM45))</f>
        <v/>
      </c>
      <c r="BP45" s="2" t="str">
        <f>IF(AH45="","",AH45*(Inflation!$B$2/BM45))</f>
        <v/>
      </c>
      <c r="BQ45" s="2" t="str">
        <f>IF(AM45="","",VLOOKUP(AM45,Inflation!$A$2:'Inflation'!$B$25,2))</f>
        <v/>
      </c>
      <c r="BR45" s="2" t="str">
        <f>IF(AJ45="","",AJ45*(Inflation!$B$2/BQ45))</f>
        <v/>
      </c>
      <c r="BS45" s="2" t="str">
        <f>IF(AK45="","",AK45*(Inflation!$B$2/BQ45))</f>
        <v/>
      </c>
      <c r="BT45" s="2" t="str">
        <f>IF(AL45="","",AL45*(Inflation!$B$2/BQ45))</f>
        <v/>
      </c>
    </row>
    <row r="46" spans="1:72" ht="32.200000000000003" customHeight="1" x14ac:dyDescent="0.35">
      <c r="A46" s="9" t="s">
        <v>314</v>
      </c>
      <c r="B46" s="9" t="s">
        <v>311</v>
      </c>
      <c r="C46" s="9" t="s">
        <v>315</v>
      </c>
      <c r="D46" s="49" t="s">
        <v>316</v>
      </c>
      <c r="E46" s="52"/>
      <c r="F46" s="56" t="s">
        <v>559</v>
      </c>
      <c r="G46" s="90" t="s">
        <v>707</v>
      </c>
      <c r="H46" s="9"/>
      <c r="I46" s="9"/>
      <c r="J46" s="9"/>
      <c r="K46" s="9"/>
      <c r="L46" s="9"/>
      <c r="M46" s="9"/>
      <c r="N46" s="9"/>
      <c r="O46" s="9"/>
      <c r="P46" s="9"/>
      <c r="Q46" s="60">
        <v>30.7</v>
      </c>
      <c r="R46" s="60">
        <v>89.8</v>
      </c>
      <c r="S46" s="9">
        <v>2019</v>
      </c>
      <c r="T46" s="9"/>
      <c r="U46" s="60">
        <v>31.7</v>
      </c>
      <c r="V46" s="60">
        <v>89.8</v>
      </c>
      <c r="W46" s="9">
        <v>2019</v>
      </c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O46" s="2" t="str">
        <f>IF(K46="","",VLOOKUP(K46,Inflation!$A$2:'Inflation'!$B$25,2))</f>
        <v/>
      </c>
      <c r="AP46" s="2" t="str">
        <f>IF(H46="","",H46*(Inflation!$B$2/AO46))</f>
        <v/>
      </c>
      <c r="AQ46" s="2" t="str">
        <f>IF(I46="","",I46*(Inflation!$B$2/AO46))</f>
        <v/>
      </c>
      <c r="AR46" s="2" t="str">
        <f>IF(J46="","",J46*(Inflation!$B$2/AO46))</f>
        <v/>
      </c>
      <c r="AS46" s="2" t="str">
        <f>IF(O46="","",VLOOKUP(O46,Inflation!$A$2:'Inflation'!$B$25,2))</f>
        <v/>
      </c>
      <c r="AT46" s="2" t="str">
        <f>IF(L46="","",L46*(Inflation!$B$2/AS46))</f>
        <v/>
      </c>
      <c r="AU46" s="2" t="str">
        <f>IF(M46="","",M46*(Inflation!$B$2/AS46))</f>
        <v/>
      </c>
      <c r="AV46" s="2" t="str">
        <f>IF(N46="","",N46*(Inflation!$B$2/AS46))</f>
        <v/>
      </c>
      <c r="AW46" s="2">
        <f>IF(S46="","",VLOOKUP(S46,Inflation!$A$2:'Inflation'!$B$25,2))</f>
        <v>112.318</v>
      </c>
      <c r="AX46" s="2" t="str">
        <f>IF(P46="","",P46*(Inflation!$B$2/AW46))</f>
        <v/>
      </c>
      <c r="AY46" s="2">
        <f>IF(Q46="","",Q46*(Inflation!$B$2/AW46))</f>
        <v>21.807173382716929</v>
      </c>
      <c r="AZ46" s="2">
        <f>IF(R46="","",R46*(Inflation!$B$2/AW46))</f>
        <v>63.787757972898376</v>
      </c>
      <c r="BA46" s="2">
        <f>IF(W46="","",VLOOKUP(W46,Inflation!$A$2:'Inflation'!$B$25,2))</f>
        <v>112.318</v>
      </c>
      <c r="BB46" s="2" t="str">
        <f>IF(T46="","",T46*(Inflation!$B$2/BA46))</f>
        <v/>
      </c>
      <c r="BC46" s="2">
        <f>IF(U46="","",U46*(Inflation!$B$2/BA46))</f>
        <v>22.517504763261453</v>
      </c>
      <c r="BD46" s="2">
        <f>IF(V46="","",V46*(Inflation!$B$2/BA46))</f>
        <v>63.787757972898376</v>
      </c>
      <c r="BE46" s="2" t="str">
        <f>IF(AA46="","",VLOOKUP(AA46,Inflation!$A$2:'Inflation'!$B$25,2))</f>
        <v/>
      </c>
      <c r="BF46" s="2" t="str">
        <f>IF(X46="","",X46*(Inflation!$B$2/BE46))</f>
        <v/>
      </c>
      <c r="BG46" s="2" t="str">
        <f>IF(Y46="","",Y46*(Inflation!$B$2/BE46))</f>
        <v/>
      </c>
      <c r="BH46" s="2" t="str">
        <f>IF(Z46="","",Z46*(Inflation!$B$2/BE46))</f>
        <v/>
      </c>
      <c r="BI46" s="2" t="str">
        <f>IF(AE46="","",VLOOKUP(AE46,Inflation!$A$2:'Inflation'!$B$25,2))</f>
        <v/>
      </c>
      <c r="BJ46" s="2" t="str">
        <f>IF(AB46="","",AB46*(Inflation!$B$2/BI46))</f>
        <v/>
      </c>
      <c r="BK46" s="2" t="str">
        <f>IF(AC46="","",AC46*(Inflation!$B$2/BI46))</f>
        <v/>
      </c>
      <c r="BL46" s="2" t="str">
        <f>IF(AD46="","",AD46*(Inflation!$B$2/BI46))</f>
        <v/>
      </c>
      <c r="BM46" s="2" t="str">
        <f>IF(AI46="","",VLOOKUP(AI46,Inflation!$A$2:'Inflation'!$B$25,2))</f>
        <v/>
      </c>
      <c r="BN46" s="2" t="str">
        <f>IF(AF46="","",AF46*(Inflation!$B$2/BM46))</f>
        <v/>
      </c>
      <c r="BO46" s="2" t="str">
        <f>IF(AG46="","",AG46*(Inflation!$B$2/BM46))</f>
        <v/>
      </c>
      <c r="BP46" s="2" t="str">
        <f>IF(AH46="","",AH46*(Inflation!$B$2/BM46))</f>
        <v/>
      </c>
      <c r="BQ46" s="2" t="str">
        <f>IF(AM46="","",VLOOKUP(AM46,Inflation!$A$2:'Inflation'!$B$25,2))</f>
        <v/>
      </c>
      <c r="BR46" s="2" t="str">
        <f>IF(AJ46="","",AJ46*(Inflation!$B$2/BQ46))</f>
        <v/>
      </c>
      <c r="BS46" s="2" t="str">
        <f>IF(AK46="","",AK46*(Inflation!$B$2/BQ46))</f>
        <v/>
      </c>
      <c r="BT46" s="2" t="str">
        <f>IF(AL46="","",AL46*(Inflation!$B$2/BQ46))</f>
        <v/>
      </c>
    </row>
    <row r="47" spans="1:72" s="10" customFormat="1" ht="21" x14ac:dyDescent="0.35">
      <c r="A47" s="2" t="s">
        <v>317</v>
      </c>
      <c r="B47" s="2" t="s">
        <v>318</v>
      </c>
      <c r="C47" s="2" t="s">
        <v>318</v>
      </c>
      <c r="D47" s="3" t="s">
        <v>319</v>
      </c>
      <c r="E47" s="5"/>
      <c r="F47" s="57" t="s">
        <v>560</v>
      </c>
      <c r="G47" s="91" t="s">
        <v>696</v>
      </c>
      <c r="H47" s="2"/>
      <c r="I47" s="2"/>
      <c r="J47" s="2"/>
      <c r="K47" s="2"/>
      <c r="L47" s="2"/>
      <c r="M47" s="2"/>
      <c r="N47" s="2"/>
      <c r="O47" s="2"/>
      <c r="P47" s="59">
        <v>-78</v>
      </c>
      <c r="Q47" s="2"/>
      <c r="R47" s="2"/>
      <c r="S47" s="63">
        <v>2016</v>
      </c>
      <c r="T47" s="59">
        <v>-78</v>
      </c>
      <c r="U47" s="2"/>
      <c r="V47" s="2"/>
      <c r="W47" s="63">
        <v>2016</v>
      </c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O47" s="2" t="str">
        <f>IF(K47="","",VLOOKUP(K47,Inflation!$A$2:'Inflation'!$B$25,2))</f>
        <v/>
      </c>
      <c r="AP47" s="2" t="str">
        <f>IF(H47="","",H47*(Inflation!$B$2/AO47))</f>
        <v/>
      </c>
      <c r="AQ47" s="2" t="str">
        <f>IF(I47="","",I47*(Inflation!$B$2/AO47))</f>
        <v/>
      </c>
      <c r="AR47" s="2" t="str">
        <f>IF(J47="","",J47*(Inflation!$B$2/AO47))</f>
        <v/>
      </c>
      <c r="AS47" s="2" t="str">
        <f>IF(O47="","",VLOOKUP(O47,Inflation!$A$2:'Inflation'!$B$25,2))</f>
        <v/>
      </c>
      <c r="AT47" s="2" t="str">
        <f>IF(L47="","",L47*(Inflation!$B$2/AS47))</f>
        <v/>
      </c>
      <c r="AU47" s="2" t="str">
        <f>IF(M47="","",M47*(Inflation!$B$2/AS47))</f>
        <v/>
      </c>
      <c r="AV47" s="2" t="str">
        <f>IF(N47="","",N47*(Inflation!$B$2/AS47))</f>
        <v/>
      </c>
      <c r="AW47" s="2">
        <f>IF(S47="","",VLOOKUP(S47,Inflation!$A$2:'Inflation'!$B$25,2))</f>
        <v>105.74</v>
      </c>
      <c r="AX47" s="2">
        <f>IF(P47="","",P47*(Inflation!$B$2/AW47))</f>
        <v>-58.8526007187441</v>
      </c>
      <c r="AY47" s="2" t="str">
        <f>IF(Q47="","",Q47*(Inflation!$B$2/AW47))</f>
        <v/>
      </c>
      <c r="AZ47" s="2" t="str">
        <f>IF(R47="","",R47*(Inflation!$B$2/AW47))</f>
        <v/>
      </c>
      <c r="BA47" s="2">
        <f>IF(W47="","",VLOOKUP(W47,Inflation!$A$2:'Inflation'!$B$25,2))</f>
        <v>105.74</v>
      </c>
      <c r="BB47" s="2">
        <f>IF(T47="","",T47*(Inflation!$B$2/BA47))</f>
        <v>-58.8526007187441</v>
      </c>
      <c r="BC47" s="2" t="str">
        <f>IF(U47="","",U47*(Inflation!$B$2/BA47))</f>
        <v/>
      </c>
      <c r="BD47" s="2" t="str">
        <f>IF(V47="","",V47*(Inflation!$B$2/BA47))</f>
        <v/>
      </c>
      <c r="BE47" s="2" t="str">
        <f>IF(AA47="","",VLOOKUP(AA47,Inflation!$A$2:'Inflation'!$B$25,2))</f>
        <v/>
      </c>
      <c r="BF47" s="2" t="str">
        <f>IF(X47="","",X47*(Inflation!$B$2/BE47))</f>
        <v/>
      </c>
      <c r="BG47" s="2" t="str">
        <f>IF(Y47="","",Y47*(Inflation!$B$2/BE47))</f>
        <v/>
      </c>
      <c r="BH47" s="2" t="str">
        <f>IF(Z47="","",Z47*(Inflation!$B$2/BE47))</f>
        <v/>
      </c>
      <c r="BI47" s="2" t="str">
        <f>IF(AE47="","",VLOOKUP(AE47,Inflation!$A$2:'Inflation'!$B$25,2))</f>
        <v/>
      </c>
      <c r="BJ47" s="2" t="str">
        <f>IF(AB47="","",AB47*(Inflation!$B$2/BI47))</f>
        <v/>
      </c>
      <c r="BK47" s="2" t="str">
        <f>IF(AC47="","",AC47*(Inflation!$B$2/BI47))</f>
        <v/>
      </c>
      <c r="BL47" s="2" t="str">
        <f>IF(AD47="","",AD47*(Inflation!$B$2/BI47))</f>
        <v/>
      </c>
      <c r="BM47" s="2" t="str">
        <f>IF(AI47="","",VLOOKUP(AI47,Inflation!$A$2:'Inflation'!$B$25,2))</f>
        <v/>
      </c>
      <c r="BN47" s="2" t="str">
        <f>IF(AF47="","",AF47*(Inflation!$B$2/BM47))</f>
        <v/>
      </c>
      <c r="BO47" s="2" t="str">
        <f>IF(AG47="","",AG47*(Inflation!$B$2/BM47))</f>
        <v/>
      </c>
      <c r="BP47" s="2" t="str">
        <f>IF(AH47="","",AH47*(Inflation!$B$2/BM47))</f>
        <v/>
      </c>
      <c r="BQ47" s="2" t="str">
        <f>IF(AM47="","",VLOOKUP(AM47,Inflation!$A$2:'Inflation'!$B$25,2))</f>
        <v/>
      </c>
      <c r="BR47" s="2" t="str">
        <f>IF(AJ47="","",AJ47*(Inflation!$B$2/BQ47))</f>
        <v/>
      </c>
      <c r="BS47" s="2" t="str">
        <f>IF(AK47="","",AK47*(Inflation!$B$2/BQ47))</f>
        <v/>
      </c>
      <c r="BT47" s="2" t="str">
        <f>IF(AL47="","",AL47*(Inflation!$B$2/BQ47))</f>
        <v/>
      </c>
    </row>
    <row r="48" spans="1:72" s="10" customFormat="1" x14ac:dyDescent="0.35">
      <c r="A48" s="9" t="s">
        <v>320</v>
      </c>
      <c r="B48" s="9" t="s">
        <v>46</v>
      </c>
      <c r="C48" s="9" t="s">
        <v>321</v>
      </c>
      <c r="D48" s="49" t="s">
        <v>322</v>
      </c>
      <c r="E48" s="52"/>
      <c r="F48" s="58" t="s">
        <v>561</v>
      </c>
      <c r="G48" s="92" t="s">
        <v>562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60">
        <v>755</v>
      </c>
      <c r="Y48" s="60">
        <v>755</v>
      </c>
      <c r="Z48" s="60">
        <v>755</v>
      </c>
      <c r="AA48" s="64">
        <v>2019</v>
      </c>
      <c r="AB48" s="60">
        <v>759</v>
      </c>
      <c r="AC48" s="60">
        <v>759</v>
      </c>
      <c r="AD48" s="60">
        <v>759</v>
      </c>
      <c r="AE48" s="64">
        <v>2019</v>
      </c>
      <c r="AF48" s="9"/>
      <c r="AG48" s="9"/>
      <c r="AH48" s="9"/>
      <c r="AI48" s="9"/>
      <c r="AJ48" s="9"/>
      <c r="AK48" s="9"/>
      <c r="AL48" s="9"/>
      <c r="AM48" s="9"/>
      <c r="AO48" s="2" t="str">
        <f>IF(K48="","",VLOOKUP(K48,Inflation!$A$2:'Inflation'!$B$25,2))</f>
        <v/>
      </c>
      <c r="AP48" s="2" t="str">
        <f>IF(H48="","",H48*(Inflation!$B$2/AO48))</f>
        <v/>
      </c>
      <c r="AQ48" s="2" t="str">
        <f>IF(I48="","",I48*(Inflation!$B$2/AO48))</f>
        <v/>
      </c>
      <c r="AR48" s="2" t="str">
        <f>IF(J48="","",J48*(Inflation!$B$2/AO48))</f>
        <v/>
      </c>
      <c r="AS48" s="2" t="str">
        <f>IF(O48="","",VLOOKUP(O48,Inflation!$A$2:'Inflation'!$B$25,2))</f>
        <v/>
      </c>
      <c r="AT48" s="2" t="str">
        <f>IF(L48="","",L48*(Inflation!$B$2/AS48))</f>
        <v/>
      </c>
      <c r="AU48" s="2" t="str">
        <f>IF(M48="","",M48*(Inflation!$B$2/AS48))</f>
        <v/>
      </c>
      <c r="AV48" s="2" t="str">
        <f>IF(N48="","",N48*(Inflation!$B$2/AS48))</f>
        <v/>
      </c>
      <c r="AW48" s="2" t="str">
        <f>IF(S48="","",VLOOKUP(S48,Inflation!$A$2:'Inflation'!$B$25,2))</f>
        <v/>
      </c>
      <c r="AX48" s="2" t="str">
        <f>IF(P48="","",P48*(Inflation!$B$2/AW48))</f>
        <v/>
      </c>
      <c r="AY48" s="2" t="str">
        <f>IF(Q48="","",Q48*(Inflation!$B$2/AW48))</f>
        <v/>
      </c>
      <c r="AZ48" s="2" t="str">
        <f>IF(R48="","",R48*(Inflation!$B$2/AW48))</f>
        <v/>
      </c>
      <c r="BA48" s="2" t="str">
        <f>IF(W48="","",VLOOKUP(W48,Inflation!$A$2:'Inflation'!$B$25,2))</f>
        <v/>
      </c>
      <c r="BB48" s="2" t="str">
        <f>IF(T48="","",T48*(Inflation!$B$2/BA48))</f>
        <v/>
      </c>
      <c r="BC48" s="2" t="str">
        <f>IF(U48="","",U48*(Inflation!$B$2/BA48))</f>
        <v/>
      </c>
      <c r="BD48" s="2" t="str">
        <f>IF(V48="","",V48*(Inflation!$B$2/BA48))</f>
        <v/>
      </c>
      <c r="BE48" s="2">
        <f>IF(AA48="","",VLOOKUP(AA48,Inflation!$A$2:'Inflation'!$B$25,2))</f>
        <v>112.318</v>
      </c>
      <c r="BF48" s="2">
        <f>IF(X48="","",X48*(Inflation!$B$2/BE48))</f>
        <v>536.30019231111669</v>
      </c>
      <c r="BG48" s="2">
        <f>IF(Y48="","",Y48*(Inflation!$B$2/BE48))</f>
        <v>536.30019231111669</v>
      </c>
      <c r="BH48" s="2">
        <f>IF(Z48="","",Z48*(Inflation!$B$2/BE48))</f>
        <v>536.30019231111669</v>
      </c>
      <c r="BI48" s="2">
        <f>IF(AE48="","",VLOOKUP(AE48,Inflation!$A$2:'Inflation'!$B$25,2))</f>
        <v>112.318</v>
      </c>
      <c r="BJ48" s="2">
        <f>IF(AB48="","",AB48*(Inflation!$B$2/BI48))</f>
        <v>539.14151783329476</v>
      </c>
      <c r="BK48" s="2">
        <f>IF(AC48="","",AC48*(Inflation!$B$2/BI48))</f>
        <v>539.14151783329476</v>
      </c>
      <c r="BL48" s="2">
        <f>IF(AD48="","",AD48*(Inflation!$B$2/BI48))</f>
        <v>539.14151783329476</v>
      </c>
      <c r="BM48" s="2" t="str">
        <f>IF(AI48="","",VLOOKUP(AI48,Inflation!$A$2:'Inflation'!$B$25,2))</f>
        <v/>
      </c>
      <c r="BN48" s="2" t="str">
        <f>IF(AF48="","",AF48*(Inflation!$B$2/BM48))</f>
        <v/>
      </c>
      <c r="BO48" s="2" t="str">
        <f>IF(AG48="","",AG48*(Inflation!$B$2/BM48))</f>
        <v/>
      </c>
      <c r="BP48" s="2" t="str">
        <f>IF(AH48="","",AH48*(Inflation!$B$2/BM48))</f>
        <v/>
      </c>
      <c r="BQ48" s="2" t="str">
        <f>IF(AM48="","",VLOOKUP(AM48,Inflation!$A$2:'Inflation'!$B$25,2))</f>
        <v/>
      </c>
      <c r="BR48" s="2" t="str">
        <f>IF(AJ48="","",AJ48*(Inflation!$B$2/BQ48))</f>
        <v/>
      </c>
      <c r="BS48" s="2" t="str">
        <f>IF(AK48="","",AK48*(Inflation!$B$2/BQ48))</f>
        <v/>
      </c>
      <c r="BT48" s="2" t="str">
        <f>IF(AL48="","",AL48*(Inflation!$B$2/BQ48))</f>
        <v/>
      </c>
    </row>
    <row r="49" spans="1:72" x14ac:dyDescent="0.35">
      <c r="A49" s="9" t="s">
        <v>323</v>
      </c>
      <c r="B49" s="9" t="s">
        <v>46</v>
      </c>
      <c r="C49" s="9" t="s">
        <v>321</v>
      </c>
      <c r="D49" s="49" t="s">
        <v>324</v>
      </c>
      <c r="E49" s="52"/>
      <c r="F49" s="58" t="s">
        <v>563</v>
      </c>
      <c r="G49" s="92" t="s">
        <v>708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60">
        <v>1202.0999999999999</v>
      </c>
      <c r="Y49" s="60">
        <v>1179.4000000000001</v>
      </c>
      <c r="Z49" s="60">
        <v>1281.3</v>
      </c>
      <c r="AA49" s="64">
        <v>2019</v>
      </c>
      <c r="AB49" s="60">
        <v>1203.4000000000001</v>
      </c>
      <c r="AC49" s="60">
        <v>1180.5999999999999</v>
      </c>
      <c r="AD49" s="60">
        <v>1282.5999999999999</v>
      </c>
      <c r="AE49" s="64">
        <v>2019</v>
      </c>
      <c r="AF49" s="9"/>
      <c r="AG49" s="9"/>
      <c r="AH49" s="9"/>
      <c r="AI49" s="9"/>
      <c r="AJ49" s="9"/>
      <c r="AK49" s="9"/>
      <c r="AL49" s="9"/>
      <c r="AM49" s="9"/>
      <c r="AO49" s="2" t="str">
        <f>IF(K49="","",VLOOKUP(K49,Inflation!$A$2:'Inflation'!$B$25,2))</f>
        <v/>
      </c>
      <c r="AP49" s="2" t="str">
        <f>IF(H49="","",H49*(Inflation!$B$2/AO49))</f>
        <v/>
      </c>
      <c r="AQ49" s="2" t="str">
        <f>IF(I49="","",I49*(Inflation!$B$2/AO49))</f>
        <v/>
      </c>
      <c r="AR49" s="2" t="str">
        <f>IF(J49="","",J49*(Inflation!$B$2/AO49))</f>
        <v/>
      </c>
      <c r="AS49" s="2" t="str">
        <f>IF(O49="","",VLOOKUP(O49,Inflation!$A$2:'Inflation'!$B$25,2))</f>
        <v/>
      </c>
      <c r="AT49" s="2" t="str">
        <f>IF(L49="","",L49*(Inflation!$B$2/AS49))</f>
        <v/>
      </c>
      <c r="AU49" s="2" t="str">
        <f>IF(M49="","",M49*(Inflation!$B$2/AS49))</f>
        <v/>
      </c>
      <c r="AV49" s="2" t="str">
        <f>IF(N49="","",N49*(Inflation!$B$2/AS49))</f>
        <v/>
      </c>
      <c r="AW49" s="2" t="str">
        <f>IF(S49="","",VLOOKUP(S49,Inflation!$A$2:'Inflation'!$B$25,2))</f>
        <v/>
      </c>
      <c r="AX49" s="2" t="str">
        <f>IF(P49="","",P49*(Inflation!$B$2/AW49))</f>
        <v/>
      </c>
      <c r="AY49" s="2" t="str">
        <f>IF(Q49="","",Q49*(Inflation!$B$2/AW49))</f>
        <v/>
      </c>
      <c r="AZ49" s="2" t="str">
        <f>IF(R49="","",R49*(Inflation!$B$2/AW49))</f>
        <v/>
      </c>
      <c r="BA49" s="2" t="str">
        <f>IF(W49="","",VLOOKUP(W49,Inflation!$A$2:'Inflation'!$B$25,2))</f>
        <v/>
      </c>
      <c r="BB49" s="2" t="str">
        <f>IF(T49="","",T49*(Inflation!$B$2/BA49))</f>
        <v/>
      </c>
      <c r="BC49" s="2" t="str">
        <f>IF(U49="","",U49*(Inflation!$B$2/BA49))</f>
        <v/>
      </c>
      <c r="BD49" s="2" t="str">
        <f>IF(V49="","",V49*(Inflation!$B$2/BA49))</f>
        <v/>
      </c>
      <c r="BE49" s="2">
        <f>IF(AA49="","",VLOOKUP(AA49,Inflation!$A$2:'Inflation'!$B$25,2))</f>
        <v>112.318</v>
      </c>
      <c r="BF49" s="2">
        <f>IF(X49="","",X49*(Inflation!$B$2/BE49))</f>
        <v>853.88935255257388</v>
      </c>
      <c r="BG49" s="2">
        <f>IF(Y49="","",Y49*(Inflation!$B$2/BE49))</f>
        <v>837.76483021421325</v>
      </c>
      <c r="BH49" s="2">
        <f>IF(Z49="","",Z49*(Inflation!$B$2/BE49))</f>
        <v>910.14759789170034</v>
      </c>
      <c r="BI49" s="2">
        <f>IF(AE49="","",VLOOKUP(AE49,Inflation!$A$2:'Inflation'!$B$25,2))</f>
        <v>112.318</v>
      </c>
      <c r="BJ49" s="2">
        <f>IF(AB49="","",AB49*(Inflation!$B$2/BI49))</f>
        <v>854.81278334728188</v>
      </c>
      <c r="BK49" s="2">
        <f>IF(AC49="","",AC49*(Inflation!$B$2/BI49))</f>
        <v>838.6172278708666</v>
      </c>
      <c r="BL49" s="2">
        <f>IF(AD49="","",AD49*(Inflation!$B$2/BI49))</f>
        <v>911.07102868640823</v>
      </c>
      <c r="BM49" s="2" t="str">
        <f>IF(AI49="","",VLOOKUP(AI49,Inflation!$A$2:'Inflation'!$B$25,2))</f>
        <v/>
      </c>
      <c r="BN49" s="2" t="str">
        <f>IF(AF49="","",AF49*(Inflation!$B$2/BM49))</f>
        <v/>
      </c>
      <c r="BO49" s="2" t="str">
        <f>IF(AG49="","",AG49*(Inflation!$B$2/BM49))</f>
        <v/>
      </c>
      <c r="BP49" s="2" t="str">
        <f>IF(AH49="","",AH49*(Inflation!$B$2/BM49))</f>
        <v/>
      </c>
      <c r="BQ49" s="2" t="str">
        <f>IF(AM49="","",VLOOKUP(AM49,Inflation!$A$2:'Inflation'!$B$25,2))</f>
        <v/>
      </c>
      <c r="BR49" s="2" t="str">
        <f>IF(AJ49="","",AJ49*(Inflation!$B$2/BQ49))</f>
        <v/>
      </c>
      <c r="BS49" s="2" t="str">
        <f>IF(AK49="","",AK49*(Inflation!$B$2/BQ49))</f>
        <v/>
      </c>
      <c r="BT49" s="2" t="str">
        <f>IF(AL49="","",AL49*(Inflation!$B$2/BQ49))</f>
        <v/>
      </c>
    </row>
    <row r="50" spans="1:72" x14ac:dyDescent="0.35">
      <c r="A50" s="9" t="s">
        <v>325</v>
      </c>
      <c r="B50" s="9" t="s">
        <v>46</v>
      </c>
      <c r="C50" s="9" t="s">
        <v>321</v>
      </c>
      <c r="D50" s="49" t="s">
        <v>326</v>
      </c>
      <c r="E50" s="54"/>
      <c r="F50" s="58" t="s">
        <v>564</v>
      </c>
      <c r="G50" s="92" t="s">
        <v>565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60">
        <v>433</v>
      </c>
      <c r="Y50" s="60">
        <v>433</v>
      </c>
      <c r="Z50" s="60">
        <v>433</v>
      </c>
      <c r="AA50" s="64">
        <v>2019</v>
      </c>
      <c r="AB50" s="60">
        <v>432</v>
      </c>
      <c r="AC50" s="60">
        <v>432</v>
      </c>
      <c r="AD50" s="60">
        <v>432</v>
      </c>
      <c r="AE50" s="64">
        <v>2019</v>
      </c>
      <c r="AF50" s="9"/>
      <c r="AG50" s="9"/>
      <c r="AH50" s="9"/>
      <c r="AI50" s="9"/>
      <c r="AJ50" s="9"/>
      <c r="AK50" s="9"/>
      <c r="AL50" s="9"/>
      <c r="AM50" s="9"/>
      <c r="AO50" s="2" t="str">
        <f>IF(K50="","",VLOOKUP(K50,Inflation!$A$2:'Inflation'!$B$25,2))</f>
        <v/>
      </c>
      <c r="AP50" s="2" t="str">
        <f>IF(H50="","",H50*(Inflation!$B$2/AO50))</f>
        <v/>
      </c>
      <c r="AQ50" s="2" t="str">
        <f>IF(I50="","",I50*(Inflation!$B$2/AO50))</f>
        <v/>
      </c>
      <c r="AR50" s="2" t="str">
        <f>IF(J50="","",J50*(Inflation!$B$2/AO50))</f>
        <v/>
      </c>
      <c r="AS50" s="2" t="str">
        <f>IF(O50="","",VLOOKUP(O50,Inflation!$A$2:'Inflation'!$B$25,2))</f>
        <v/>
      </c>
      <c r="AT50" s="2" t="str">
        <f>IF(L50="","",L50*(Inflation!$B$2/AS50))</f>
        <v/>
      </c>
      <c r="AU50" s="2" t="str">
        <f>IF(M50="","",M50*(Inflation!$B$2/AS50))</f>
        <v/>
      </c>
      <c r="AV50" s="2" t="str">
        <f>IF(N50="","",N50*(Inflation!$B$2/AS50))</f>
        <v/>
      </c>
      <c r="AW50" s="2" t="str">
        <f>IF(S50="","",VLOOKUP(S50,Inflation!$A$2:'Inflation'!$B$25,2))</f>
        <v/>
      </c>
      <c r="AX50" s="2" t="str">
        <f>IF(P50="","",P50*(Inflation!$B$2/AW50))</f>
        <v/>
      </c>
      <c r="AY50" s="2" t="str">
        <f>IF(Q50="","",Q50*(Inflation!$B$2/AW50))</f>
        <v/>
      </c>
      <c r="AZ50" s="2" t="str">
        <f>IF(R50="","",R50*(Inflation!$B$2/AW50))</f>
        <v/>
      </c>
      <c r="BA50" s="2" t="str">
        <f>IF(W50="","",VLOOKUP(W50,Inflation!$A$2:'Inflation'!$B$25,2))</f>
        <v/>
      </c>
      <c r="BB50" s="2" t="str">
        <f>IF(T50="","",T50*(Inflation!$B$2/BA50))</f>
        <v/>
      </c>
      <c r="BC50" s="2" t="str">
        <f>IF(U50="","",U50*(Inflation!$B$2/BA50))</f>
        <v/>
      </c>
      <c r="BD50" s="2" t="str">
        <f>IF(V50="","",V50*(Inflation!$B$2/BA50))</f>
        <v/>
      </c>
      <c r="BE50" s="2">
        <f>IF(AA50="","",VLOOKUP(AA50,Inflation!$A$2:'Inflation'!$B$25,2))</f>
        <v>112.318</v>
      </c>
      <c r="BF50" s="2">
        <f>IF(X50="","",X50*(Inflation!$B$2/BE50))</f>
        <v>307.57348777577948</v>
      </c>
      <c r="BG50" s="2">
        <f>IF(Y50="","",Y50*(Inflation!$B$2/BE50))</f>
        <v>307.57348777577948</v>
      </c>
      <c r="BH50" s="2">
        <f>IF(Z50="","",Z50*(Inflation!$B$2/BE50))</f>
        <v>307.57348777577948</v>
      </c>
      <c r="BI50" s="2">
        <f>IF(AE50="","",VLOOKUP(AE50,Inflation!$A$2:'Inflation'!$B$25,2))</f>
        <v>112.318</v>
      </c>
      <c r="BJ50" s="2">
        <f>IF(AB50="","",AB50*(Inflation!$B$2/BI50))</f>
        <v>306.86315639523497</v>
      </c>
      <c r="BK50" s="2">
        <f>IF(AC50="","",AC50*(Inflation!$B$2/BI50))</f>
        <v>306.86315639523497</v>
      </c>
      <c r="BL50" s="2">
        <f>IF(AD50="","",AD50*(Inflation!$B$2/BI50))</f>
        <v>306.86315639523497</v>
      </c>
      <c r="BM50" s="2" t="str">
        <f>IF(AI50="","",VLOOKUP(AI50,Inflation!$A$2:'Inflation'!$B$25,2))</f>
        <v/>
      </c>
      <c r="BN50" s="2" t="str">
        <f>IF(AF50="","",AF50*(Inflation!$B$2/BM50))</f>
        <v/>
      </c>
      <c r="BO50" s="2" t="str">
        <f>IF(AG50="","",AG50*(Inflation!$B$2/BM50))</f>
        <v/>
      </c>
      <c r="BP50" s="2" t="str">
        <f>IF(AH50="","",AH50*(Inflation!$B$2/BM50))</f>
        <v/>
      </c>
      <c r="BQ50" s="2" t="str">
        <f>IF(AM50="","",VLOOKUP(AM50,Inflation!$A$2:'Inflation'!$B$25,2))</f>
        <v/>
      </c>
      <c r="BR50" s="2" t="str">
        <f>IF(AJ50="","",AJ50*(Inflation!$B$2/BQ50))</f>
        <v/>
      </c>
      <c r="BS50" s="2" t="str">
        <f>IF(AK50="","",AK50*(Inflation!$B$2/BQ50))</f>
        <v/>
      </c>
      <c r="BT50" s="2" t="str">
        <f>IF(AL50="","",AL50*(Inflation!$B$2/BQ50))</f>
        <v/>
      </c>
    </row>
    <row r="51" spans="1:72" s="10" customFormat="1" x14ac:dyDescent="0.35">
      <c r="A51" s="9" t="s">
        <v>327</v>
      </c>
      <c r="B51" s="9" t="s">
        <v>46</v>
      </c>
      <c r="C51" s="9" t="s">
        <v>321</v>
      </c>
      <c r="D51" s="49" t="s">
        <v>328</v>
      </c>
      <c r="E51" s="52"/>
      <c r="F51" s="58" t="s">
        <v>566</v>
      </c>
      <c r="G51" s="92" t="s">
        <v>567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60">
        <v>289</v>
      </c>
      <c r="Y51" s="60">
        <v>289</v>
      </c>
      <c r="Z51" s="60">
        <v>289</v>
      </c>
      <c r="AA51" s="64">
        <v>2019</v>
      </c>
      <c r="AB51" s="60">
        <v>289</v>
      </c>
      <c r="AC51" s="60">
        <v>289</v>
      </c>
      <c r="AD51" s="60">
        <v>289</v>
      </c>
      <c r="AE51" s="64">
        <v>2019</v>
      </c>
      <c r="AF51" s="9"/>
      <c r="AG51" s="9"/>
      <c r="AH51" s="9"/>
      <c r="AI51" s="9"/>
      <c r="AJ51" s="9"/>
      <c r="AK51" s="9"/>
      <c r="AL51" s="9"/>
      <c r="AM51" s="9"/>
      <c r="AO51" s="2" t="str">
        <f>IF(K51="","",VLOOKUP(K51,Inflation!$A$2:'Inflation'!$B$25,2))</f>
        <v/>
      </c>
      <c r="AP51" s="2" t="str">
        <f>IF(H51="","",H51*(Inflation!$B$2/AO51))</f>
        <v/>
      </c>
      <c r="AQ51" s="2" t="str">
        <f>IF(I51="","",I51*(Inflation!$B$2/AO51))</f>
        <v/>
      </c>
      <c r="AR51" s="2" t="str">
        <f>IF(J51="","",J51*(Inflation!$B$2/AO51))</f>
        <v/>
      </c>
      <c r="AS51" s="2" t="str">
        <f>IF(O51="","",VLOOKUP(O51,Inflation!$A$2:'Inflation'!$B$25,2))</f>
        <v/>
      </c>
      <c r="AT51" s="2" t="str">
        <f>IF(L51="","",L51*(Inflation!$B$2/AS51))</f>
        <v/>
      </c>
      <c r="AU51" s="2" t="str">
        <f>IF(M51="","",M51*(Inflation!$B$2/AS51))</f>
        <v/>
      </c>
      <c r="AV51" s="2" t="str">
        <f>IF(N51="","",N51*(Inflation!$B$2/AS51))</f>
        <v/>
      </c>
      <c r="AW51" s="2" t="str">
        <f>IF(S51="","",VLOOKUP(S51,Inflation!$A$2:'Inflation'!$B$25,2))</f>
        <v/>
      </c>
      <c r="AX51" s="2" t="str">
        <f>IF(P51="","",P51*(Inflation!$B$2/AW51))</f>
        <v/>
      </c>
      <c r="AY51" s="2" t="str">
        <f>IF(Q51="","",Q51*(Inflation!$B$2/AW51))</f>
        <v/>
      </c>
      <c r="AZ51" s="2" t="str">
        <f>IF(R51="","",R51*(Inflation!$B$2/AW51))</f>
        <v/>
      </c>
      <c r="BA51" s="2" t="str">
        <f>IF(W51="","",VLOOKUP(W51,Inflation!$A$2:'Inflation'!$B$25,2))</f>
        <v/>
      </c>
      <c r="BB51" s="2" t="str">
        <f>IF(T51="","",T51*(Inflation!$B$2/BA51))</f>
        <v/>
      </c>
      <c r="BC51" s="2" t="str">
        <f>IF(U51="","",U51*(Inflation!$B$2/BA51))</f>
        <v/>
      </c>
      <c r="BD51" s="2" t="str">
        <f>IF(V51="","",V51*(Inflation!$B$2/BA51))</f>
        <v/>
      </c>
      <c r="BE51" s="2">
        <f>IF(AA51="","",VLOOKUP(AA51,Inflation!$A$2:'Inflation'!$B$25,2))</f>
        <v>112.318</v>
      </c>
      <c r="BF51" s="2">
        <f>IF(X51="","",X51*(Inflation!$B$2/BE51))</f>
        <v>205.28576897736784</v>
      </c>
      <c r="BG51" s="2">
        <f>IF(Y51="","",Y51*(Inflation!$B$2/BE51))</f>
        <v>205.28576897736784</v>
      </c>
      <c r="BH51" s="2">
        <f>IF(Z51="","",Z51*(Inflation!$B$2/BE51))</f>
        <v>205.28576897736784</v>
      </c>
      <c r="BI51" s="2">
        <f>IF(AE51="","",VLOOKUP(AE51,Inflation!$A$2:'Inflation'!$B$25,2))</f>
        <v>112.318</v>
      </c>
      <c r="BJ51" s="2">
        <f>IF(AB51="","",AB51*(Inflation!$B$2/BI51))</f>
        <v>205.28576897736784</v>
      </c>
      <c r="BK51" s="2">
        <f>IF(AC51="","",AC51*(Inflation!$B$2/BI51))</f>
        <v>205.28576897736784</v>
      </c>
      <c r="BL51" s="2">
        <f>IF(AD51="","",AD51*(Inflation!$B$2/BI51))</f>
        <v>205.28576897736784</v>
      </c>
      <c r="BM51" s="2" t="str">
        <f>IF(AI51="","",VLOOKUP(AI51,Inflation!$A$2:'Inflation'!$B$25,2))</f>
        <v/>
      </c>
      <c r="BN51" s="2" t="str">
        <f>IF(AF51="","",AF51*(Inflation!$B$2/BM51))</f>
        <v/>
      </c>
      <c r="BO51" s="2" t="str">
        <f>IF(AG51="","",AG51*(Inflation!$B$2/BM51))</f>
        <v/>
      </c>
      <c r="BP51" s="2" t="str">
        <f>IF(AH51="","",AH51*(Inflation!$B$2/BM51))</f>
        <v/>
      </c>
      <c r="BQ51" s="2" t="str">
        <f>IF(AM51="","",VLOOKUP(AM51,Inflation!$A$2:'Inflation'!$B$25,2))</f>
        <v/>
      </c>
      <c r="BR51" s="2" t="str">
        <f>IF(AJ51="","",AJ51*(Inflation!$B$2/BQ51))</f>
        <v/>
      </c>
      <c r="BS51" s="2" t="str">
        <f>IF(AK51="","",AK51*(Inflation!$B$2/BQ51))</f>
        <v/>
      </c>
      <c r="BT51" s="2" t="str">
        <f>IF(AL51="","",AL51*(Inflation!$B$2/BQ51))</f>
        <v/>
      </c>
    </row>
    <row r="52" spans="1:72" s="10" customFormat="1" ht="21" x14ac:dyDescent="0.35">
      <c r="A52" s="9" t="s">
        <v>329</v>
      </c>
      <c r="B52" s="9" t="s">
        <v>46</v>
      </c>
      <c r="C52" s="9" t="s">
        <v>57</v>
      </c>
      <c r="D52" s="49" t="s">
        <v>330</v>
      </c>
      <c r="E52" s="52"/>
      <c r="F52" s="56" t="s">
        <v>568</v>
      </c>
      <c r="G52" s="90" t="s">
        <v>569</v>
      </c>
      <c r="H52" s="60">
        <v>62.44</v>
      </c>
      <c r="I52" s="9"/>
      <c r="J52" s="9"/>
      <c r="K52" s="64">
        <v>2018</v>
      </c>
      <c r="L52" s="60">
        <v>65.81</v>
      </c>
      <c r="M52" s="9"/>
      <c r="N52" s="9"/>
      <c r="O52" s="64">
        <v>2018</v>
      </c>
      <c r="P52" s="9"/>
      <c r="Q52" s="60">
        <v>18.05</v>
      </c>
      <c r="R52" s="60">
        <v>41.28</v>
      </c>
      <c r="S52" s="64">
        <v>2018</v>
      </c>
      <c r="T52" s="9"/>
      <c r="U52" s="60">
        <v>19.02</v>
      </c>
      <c r="V52" s="60">
        <v>43.17</v>
      </c>
      <c r="W52" s="64">
        <v>2018</v>
      </c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O52" s="2">
        <f>IF(K52="","",VLOOKUP(K52,Inflation!$A$2:'Inflation'!$B$25,2))</f>
        <v>110.339</v>
      </c>
      <c r="AP52" s="2">
        <f>IF(H52="","",H52*(Inflation!$B$2/AO52))</f>
        <v>45.148592247528079</v>
      </c>
      <c r="AQ52" s="2" t="str">
        <f>IF(I52="","",I52*(Inflation!$B$2/AO52))</f>
        <v/>
      </c>
      <c r="AR52" s="2" t="str">
        <f>IF(J52="","",J52*(Inflation!$B$2/AO52))</f>
        <v/>
      </c>
      <c r="AS52" s="2">
        <f>IF(O52="","",VLOOKUP(O52,Inflation!$A$2:'Inflation'!$B$25,2))</f>
        <v>110.339</v>
      </c>
      <c r="AT52" s="2">
        <f>IF(L52="","",L52*(Inflation!$B$2/AS52))</f>
        <v>47.58534362283509</v>
      </c>
      <c r="AU52" s="2" t="str">
        <f>IF(M52="","",M52*(Inflation!$B$2/AS52))</f>
        <v/>
      </c>
      <c r="AV52" s="2" t="str">
        <f>IF(N52="","",N52*(Inflation!$B$2/AS52))</f>
        <v/>
      </c>
      <c r="AW52" s="2">
        <f>IF(S52="","",VLOOKUP(S52,Inflation!$A$2:'Inflation'!$B$25,2))</f>
        <v>110.339</v>
      </c>
      <c r="AX52" s="2" t="str">
        <f>IF(P52="","",P52*(Inflation!$B$2/AW52))</f>
        <v/>
      </c>
      <c r="AY52" s="2">
        <f>IF(Q52="","",Q52*(Inflation!$B$2/AW52))</f>
        <v>13.05144282619926</v>
      </c>
      <c r="AZ52" s="2">
        <f>IF(R52="","",R52*(Inflation!$B$2/AW52))</f>
        <v>29.848396668449055</v>
      </c>
      <c r="BA52" s="2">
        <f>IF(W52="","",VLOOKUP(W52,Inflation!$A$2:'Inflation'!$B$25,2))</f>
        <v>110.339</v>
      </c>
      <c r="BB52" s="2" t="str">
        <f>IF(T52="","",T52*(Inflation!$B$2/BA52))</f>
        <v/>
      </c>
      <c r="BC52" s="2">
        <f>IF(U52="","",U52*(Inflation!$B$2/BA52))</f>
        <v>13.752822302177835</v>
      </c>
      <c r="BD52" s="2">
        <f>IF(V52="","",V52*(Inflation!$B$2/BA52))</f>
        <v>31.215002039170198</v>
      </c>
      <c r="BE52" s="2" t="str">
        <f>IF(AA52="","",VLOOKUP(AA52,Inflation!$A$2:'Inflation'!$B$25,2))</f>
        <v/>
      </c>
      <c r="BF52" s="2" t="str">
        <f>IF(X52="","",X52*(Inflation!$B$2/BE52))</f>
        <v/>
      </c>
      <c r="BG52" s="2" t="str">
        <f>IF(Y52="","",Y52*(Inflation!$B$2/BE52))</f>
        <v/>
      </c>
      <c r="BH52" s="2" t="str">
        <f>IF(Z52="","",Z52*(Inflation!$B$2/BE52))</f>
        <v/>
      </c>
      <c r="BI52" s="2" t="str">
        <f>IF(AE52="","",VLOOKUP(AE52,Inflation!$A$2:'Inflation'!$B$25,2))</f>
        <v/>
      </c>
      <c r="BJ52" s="2" t="str">
        <f>IF(AB52="","",AB52*(Inflation!$B$2/BI52))</f>
        <v/>
      </c>
      <c r="BK52" s="2" t="str">
        <f>IF(AC52="","",AC52*(Inflation!$B$2/BI52))</f>
        <v/>
      </c>
      <c r="BL52" s="2" t="str">
        <f>IF(AD52="","",AD52*(Inflation!$B$2/BI52))</f>
        <v/>
      </c>
      <c r="BM52" s="2" t="str">
        <f>IF(AI52="","",VLOOKUP(AI52,Inflation!$A$2:'Inflation'!$B$25,2))</f>
        <v/>
      </c>
      <c r="BN52" s="2" t="str">
        <f>IF(AF52="","",AF52*(Inflation!$B$2/BM52))</f>
        <v/>
      </c>
      <c r="BO52" s="2" t="str">
        <f>IF(AG52="","",AG52*(Inflation!$B$2/BM52))</f>
        <v/>
      </c>
      <c r="BP52" s="2" t="str">
        <f>IF(AH52="","",AH52*(Inflation!$B$2/BM52))</f>
        <v/>
      </c>
      <c r="BQ52" s="2" t="str">
        <f>IF(AM52="","",VLOOKUP(AM52,Inflation!$A$2:'Inflation'!$B$25,2))</f>
        <v/>
      </c>
      <c r="BR52" s="2" t="str">
        <f>IF(AJ52="","",AJ52*(Inflation!$B$2/BQ52))</f>
        <v/>
      </c>
      <c r="BS52" s="2" t="str">
        <f>IF(AK52="","",AK52*(Inflation!$B$2/BQ52))</f>
        <v/>
      </c>
      <c r="BT52" s="2" t="str">
        <f>IF(AL52="","",AL52*(Inflation!$B$2/BQ52))</f>
        <v/>
      </c>
    </row>
    <row r="53" spans="1:72" s="10" customFormat="1" ht="21" x14ac:dyDescent="0.35">
      <c r="A53" s="2" t="s">
        <v>331</v>
      </c>
      <c r="B53" s="2" t="s">
        <v>46</v>
      </c>
      <c r="C53" s="2" t="s">
        <v>332</v>
      </c>
      <c r="D53" s="3" t="s">
        <v>333</v>
      </c>
      <c r="E53" s="5" t="s">
        <v>469</v>
      </c>
      <c r="F53" s="55" t="s">
        <v>570</v>
      </c>
      <c r="G53" s="89" t="s">
        <v>709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59">
        <v>-1059.5999999999999</v>
      </c>
      <c r="Y53" s="2"/>
      <c r="Z53" s="2"/>
      <c r="AA53" s="63">
        <v>2018</v>
      </c>
      <c r="AB53" s="59">
        <v>-1080.5</v>
      </c>
      <c r="AC53" s="2"/>
      <c r="AD53" s="2"/>
      <c r="AE53" s="63">
        <v>2018</v>
      </c>
      <c r="AF53" s="2"/>
      <c r="AG53" s="2"/>
      <c r="AH53" s="2"/>
      <c r="AI53" s="2"/>
      <c r="AJ53" s="2"/>
      <c r="AK53" s="2"/>
      <c r="AL53" s="2"/>
      <c r="AM53" s="2"/>
      <c r="AO53" s="2" t="str">
        <f>IF(K53="","",VLOOKUP(K53,Inflation!$A$2:'Inflation'!$B$25,2))</f>
        <v/>
      </c>
      <c r="AP53" s="2" t="str">
        <f>IF(H53="","",H53*(Inflation!$B$2/AO53))</f>
        <v/>
      </c>
      <c r="AQ53" s="2" t="str">
        <f>IF(I53="","",I53*(Inflation!$B$2/AO53))</f>
        <v/>
      </c>
      <c r="AR53" s="2" t="str">
        <f>IF(J53="","",J53*(Inflation!$B$2/AO53))</f>
        <v/>
      </c>
      <c r="AS53" s="2" t="str">
        <f>IF(O53="","",VLOOKUP(O53,Inflation!$A$2:'Inflation'!$B$25,2))</f>
        <v/>
      </c>
      <c r="AT53" s="2" t="str">
        <f>IF(L53="","",L53*(Inflation!$B$2/AS53))</f>
        <v/>
      </c>
      <c r="AU53" s="2" t="str">
        <f>IF(M53="","",M53*(Inflation!$B$2/AS53))</f>
        <v/>
      </c>
      <c r="AV53" s="2" t="str">
        <f>IF(N53="","",N53*(Inflation!$B$2/AS53))</f>
        <v/>
      </c>
      <c r="AW53" s="2" t="str">
        <f>IF(S53="","",VLOOKUP(S53,Inflation!$A$2:'Inflation'!$B$25,2))</f>
        <v/>
      </c>
      <c r="AX53" s="2" t="str">
        <f>IF(P53="","",P53*(Inflation!$B$2/AW53))</f>
        <v/>
      </c>
      <c r="AY53" s="2" t="str">
        <f>IF(Q53="","",Q53*(Inflation!$B$2/AW53))</f>
        <v/>
      </c>
      <c r="AZ53" s="2" t="str">
        <f>IF(R53="","",R53*(Inflation!$B$2/AW53))</f>
        <v/>
      </c>
      <c r="BA53" s="2" t="str">
        <f>IF(W53="","",VLOOKUP(W53,Inflation!$A$2:'Inflation'!$B$25,2))</f>
        <v/>
      </c>
      <c r="BB53" s="2" t="str">
        <f>IF(T53="","",T53*(Inflation!$B$2/BA53))</f>
        <v/>
      </c>
      <c r="BC53" s="2" t="str">
        <f>IF(U53="","",U53*(Inflation!$B$2/BA53))</f>
        <v/>
      </c>
      <c r="BD53" s="2" t="str">
        <f>IF(V53="","",V53*(Inflation!$B$2/BA53))</f>
        <v/>
      </c>
      <c r="BE53" s="2">
        <f>IF(AA53="","",VLOOKUP(AA53,Inflation!$A$2:'Inflation'!$B$25,2))</f>
        <v>110.339</v>
      </c>
      <c r="BF53" s="2">
        <f>IF(X53="","",X53*(Inflation!$B$2/BE53))</f>
        <v>-766.16669355350325</v>
      </c>
      <c r="BG53" s="2" t="str">
        <f>IF(Y53="","",Y53*(Inflation!$B$2/BE53))</f>
        <v/>
      </c>
      <c r="BH53" s="2" t="str">
        <f>IF(Z53="","",Z53*(Inflation!$B$2/BE53))</f>
        <v/>
      </c>
      <c r="BI53" s="2">
        <f>IF(AE53="","",VLOOKUP(AE53,Inflation!$A$2:'Inflation'!$B$25,2))</f>
        <v>110.339</v>
      </c>
      <c r="BJ53" s="2">
        <f>IF(AB53="","",AB53*(Inflation!$B$2/BI53))</f>
        <v>-781.27889051015518</v>
      </c>
      <c r="BK53" s="2" t="str">
        <f>IF(AC53="","",AC53*(Inflation!$B$2/BI53))</f>
        <v/>
      </c>
      <c r="BL53" s="2" t="str">
        <f>IF(AD53="","",AD53*(Inflation!$B$2/BI53))</f>
        <v/>
      </c>
      <c r="BM53" s="2" t="str">
        <f>IF(AI53="","",VLOOKUP(AI53,Inflation!$A$2:'Inflation'!$B$25,2))</f>
        <v/>
      </c>
      <c r="BN53" s="2" t="str">
        <f>IF(AF53="","",AF53*(Inflation!$B$2/BM53))</f>
        <v/>
      </c>
      <c r="BO53" s="2" t="str">
        <f>IF(AG53="","",AG53*(Inflation!$B$2/BM53))</f>
        <v/>
      </c>
      <c r="BP53" s="2" t="str">
        <f>IF(AH53="","",AH53*(Inflation!$B$2/BM53))</f>
        <v/>
      </c>
      <c r="BQ53" s="2" t="str">
        <f>IF(AM53="","",VLOOKUP(AM53,Inflation!$A$2:'Inflation'!$B$25,2))</f>
        <v/>
      </c>
      <c r="BR53" s="2" t="str">
        <f>IF(AJ53="","",AJ53*(Inflation!$B$2/BQ53))</f>
        <v/>
      </c>
      <c r="BS53" s="2" t="str">
        <f>IF(AK53="","",AK53*(Inflation!$B$2/BQ53))</f>
        <v/>
      </c>
      <c r="BT53" s="2" t="str">
        <f>IF(AL53="","",AL53*(Inflation!$B$2/BQ53))</f>
        <v/>
      </c>
    </row>
    <row r="54" spans="1:72" x14ac:dyDescent="0.35">
      <c r="A54" s="2" t="s">
        <v>334</v>
      </c>
      <c r="B54" s="2" t="s">
        <v>46</v>
      </c>
      <c r="C54" s="2" t="s">
        <v>335</v>
      </c>
      <c r="D54" s="3" t="s">
        <v>336</v>
      </c>
      <c r="E54" s="5" t="s">
        <v>63</v>
      </c>
      <c r="F54" s="55" t="s">
        <v>571</v>
      </c>
      <c r="G54" s="89" t="s">
        <v>697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59">
        <v>16000</v>
      </c>
      <c r="Y54" s="2"/>
      <c r="Z54" s="2"/>
      <c r="AA54" s="63">
        <v>2020</v>
      </c>
      <c r="AB54" s="59">
        <v>16000</v>
      </c>
      <c r="AC54" s="2"/>
      <c r="AD54" s="2"/>
      <c r="AE54" s="63">
        <v>2020</v>
      </c>
      <c r="AF54" s="2"/>
      <c r="AG54" s="2"/>
      <c r="AH54" s="2"/>
      <c r="AI54" s="2"/>
      <c r="AJ54" s="2"/>
      <c r="AK54" s="2"/>
      <c r="AL54" s="2"/>
      <c r="AM54" s="2"/>
      <c r="AO54" s="2" t="str">
        <f>IF(K54="","",VLOOKUP(K54,Inflation!$A$2:'Inflation'!$B$25,2))</f>
        <v/>
      </c>
      <c r="AP54" s="2" t="str">
        <f>IF(H54="","",H54*(Inflation!$B$2/AO54))</f>
        <v/>
      </c>
      <c r="AQ54" s="2" t="str">
        <f>IF(I54="","",I54*(Inflation!$B$2/AO54))</f>
        <v/>
      </c>
      <c r="AR54" s="2" t="str">
        <f>IF(J54="","",J54*(Inflation!$B$2/AO54))</f>
        <v/>
      </c>
      <c r="AS54" s="2" t="str">
        <f>IF(O54="","",VLOOKUP(O54,Inflation!$A$2:'Inflation'!$B$25,2))</f>
        <v/>
      </c>
      <c r="AT54" s="2" t="str">
        <f>IF(L54="","",L54*(Inflation!$B$2/AS54))</f>
        <v/>
      </c>
      <c r="AU54" s="2" t="str">
        <f>IF(M54="","",M54*(Inflation!$B$2/AS54))</f>
        <v/>
      </c>
      <c r="AV54" s="2" t="str">
        <f>IF(N54="","",N54*(Inflation!$B$2/AS54))</f>
        <v/>
      </c>
      <c r="AW54" s="2" t="str">
        <f>IF(S54="","",VLOOKUP(S54,Inflation!$A$2:'Inflation'!$B$25,2))</f>
        <v/>
      </c>
      <c r="AX54" s="2" t="str">
        <f>IF(P54="","",P54*(Inflation!$B$2/AW54))</f>
        <v/>
      </c>
      <c r="AY54" s="2" t="str">
        <f>IF(Q54="","",Q54*(Inflation!$B$2/AW54))</f>
        <v/>
      </c>
      <c r="AZ54" s="2" t="str">
        <f>IF(R54="","",R54*(Inflation!$B$2/AW54))</f>
        <v/>
      </c>
      <c r="BA54" s="2" t="str">
        <f>IF(W54="","",VLOOKUP(W54,Inflation!$A$2:'Inflation'!$B$25,2))</f>
        <v/>
      </c>
      <c r="BB54" s="2" t="str">
        <f>IF(T54="","",T54*(Inflation!$B$2/BA54))</f>
        <v/>
      </c>
      <c r="BC54" s="2" t="str">
        <f>IF(U54="","",U54*(Inflation!$B$2/BA54))</f>
        <v/>
      </c>
      <c r="BD54" s="2" t="str">
        <f>IF(V54="","",V54*(Inflation!$B$2/BA54))</f>
        <v/>
      </c>
      <c r="BE54" s="2">
        <f>IF(AA54="","",VLOOKUP(AA54,Inflation!$A$2:'Inflation'!$B$25,2))</f>
        <v>113.78400000000001</v>
      </c>
      <c r="BF54" s="2">
        <f>IF(X54="","",X54*(Inflation!$B$2/BE54))</f>
        <v>11218.870843000772</v>
      </c>
      <c r="BG54" s="2" t="str">
        <f>IF(Y54="","",Y54*(Inflation!$B$2/BE54))</f>
        <v/>
      </c>
      <c r="BH54" s="2" t="str">
        <f>IF(Z54="","",Z54*(Inflation!$B$2/BE54))</f>
        <v/>
      </c>
      <c r="BI54" s="2">
        <f>IF(AE54="","",VLOOKUP(AE54,Inflation!$A$2:'Inflation'!$B$25,2))</f>
        <v>113.78400000000001</v>
      </c>
      <c r="BJ54" s="2">
        <f>IF(AB54="","",AB54*(Inflation!$B$2/BI54))</f>
        <v>11218.870843000772</v>
      </c>
      <c r="BK54" s="2" t="str">
        <f>IF(AC54="","",AC54*(Inflation!$B$2/BI54))</f>
        <v/>
      </c>
      <c r="BL54" s="2" t="str">
        <f>IF(AD54="","",AD54*(Inflation!$B$2/BI54))</f>
        <v/>
      </c>
      <c r="BM54" s="2" t="str">
        <f>IF(AI54="","",VLOOKUP(AI54,Inflation!$A$2:'Inflation'!$B$25,2))</f>
        <v/>
      </c>
      <c r="BN54" s="2" t="str">
        <f>IF(AF54="","",AF54*(Inflation!$B$2/BM54))</f>
        <v/>
      </c>
      <c r="BO54" s="2" t="str">
        <f>IF(AG54="","",AG54*(Inflation!$B$2/BM54))</f>
        <v/>
      </c>
      <c r="BP54" s="2" t="str">
        <f>IF(AH54="","",AH54*(Inflation!$B$2/BM54))</f>
        <v/>
      </c>
      <c r="BQ54" s="2" t="str">
        <f>IF(AM54="","",VLOOKUP(AM54,Inflation!$A$2:'Inflation'!$B$25,2))</f>
        <v/>
      </c>
      <c r="BR54" s="2" t="str">
        <f>IF(AJ54="","",AJ54*(Inflation!$B$2/BQ54))</f>
        <v/>
      </c>
      <c r="BS54" s="2" t="str">
        <f>IF(AK54="","",AK54*(Inflation!$B$2/BQ54))</f>
        <v/>
      </c>
      <c r="BT54" s="2" t="str">
        <f>IF(AL54="","",AL54*(Inflation!$B$2/BQ54))</f>
        <v/>
      </c>
    </row>
    <row r="55" spans="1:72" x14ac:dyDescent="0.35">
      <c r="A55" s="2" t="s">
        <v>334</v>
      </c>
      <c r="B55" s="2" t="s">
        <v>46</v>
      </c>
      <c r="C55" s="2" t="s">
        <v>335</v>
      </c>
      <c r="D55" s="3" t="s">
        <v>336</v>
      </c>
      <c r="E55" s="5" t="s">
        <v>63</v>
      </c>
      <c r="F55" s="55" t="s">
        <v>572</v>
      </c>
      <c r="G55" s="89" t="s">
        <v>698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59">
        <v>13210</v>
      </c>
      <c r="Y55" s="2"/>
      <c r="Z55" s="2"/>
      <c r="AA55" s="63">
        <v>2020</v>
      </c>
      <c r="AB55" s="59">
        <v>13210</v>
      </c>
      <c r="AC55" s="2"/>
      <c r="AD55" s="2"/>
      <c r="AE55" s="63">
        <v>2020</v>
      </c>
      <c r="AF55" s="2"/>
      <c r="AG55" s="2"/>
      <c r="AH55" s="2"/>
      <c r="AI55" s="2"/>
      <c r="AJ55" s="2"/>
      <c r="AK55" s="2"/>
      <c r="AL55" s="2"/>
      <c r="AM55" s="2"/>
      <c r="AO55" s="2" t="str">
        <f>IF(K55="","",VLOOKUP(K55,Inflation!$A$2:'Inflation'!$B$25,2))</f>
        <v/>
      </c>
      <c r="AP55" s="2" t="str">
        <f>IF(H55="","",H55*(Inflation!$B$2/AO55))</f>
        <v/>
      </c>
      <c r="AQ55" s="2" t="str">
        <f>IF(I55="","",I55*(Inflation!$B$2/AO55))</f>
        <v/>
      </c>
      <c r="AR55" s="2" t="str">
        <f>IF(J55="","",J55*(Inflation!$B$2/AO55))</f>
        <v/>
      </c>
      <c r="AS55" s="2" t="str">
        <f>IF(O55="","",VLOOKUP(O55,Inflation!$A$2:'Inflation'!$B$25,2))</f>
        <v/>
      </c>
      <c r="AT55" s="2" t="str">
        <f>IF(L55="","",L55*(Inflation!$B$2/AS55))</f>
        <v/>
      </c>
      <c r="AU55" s="2" t="str">
        <f>IF(M55="","",M55*(Inflation!$B$2/AS55))</f>
        <v/>
      </c>
      <c r="AV55" s="2" t="str">
        <f>IF(N55="","",N55*(Inflation!$B$2/AS55))</f>
        <v/>
      </c>
      <c r="AW55" s="2" t="str">
        <f>IF(S55="","",VLOOKUP(S55,Inflation!$A$2:'Inflation'!$B$25,2))</f>
        <v/>
      </c>
      <c r="AX55" s="2" t="str">
        <f>IF(P55="","",P55*(Inflation!$B$2/AW55))</f>
        <v/>
      </c>
      <c r="AY55" s="2" t="str">
        <f>IF(Q55="","",Q55*(Inflation!$B$2/AW55))</f>
        <v/>
      </c>
      <c r="AZ55" s="2" t="str">
        <f>IF(R55="","",R55*(Inflation!$B$2/AW55))</f>
        <v/>
      </c>
      <c r="BA55" s="2" t="str">
        <f>IF(W55="","",VLOOKUP(W55,Inflation!$A$2:'Inflation'!$B$25,2))</f>
        <v/>
      </c>
      <c r="BB55" s="2" t="str">
        <f>IF(T55="","",T55*(Inflation!$B$2/BA55))</f>
        <v/>
      </c>
      <c r="BC55" s="2" t="str">
        <f>IF(U55="","",U55*(Inflation!$B$2/BA55))</f>
        <v/>
      </c>
      <c r="BD55" s="2" t="str">
        <f>IF(V55="","",V55*(Inflation!$B$2/BA55))</f>
        <v/>
      </c>
      <c r="BE55" s="2">
        <f>IF(AA55="","",VLOOKUP(AA55,Inflation!$A$2:'Inflation'!$B$25,2))</f>
        <v>113.78400000000001</v>
      </c>
      <c r="BF55" s="2">
        <f>IF(X55="","",X55*(Inflation!$B$2/BE55))</f>
        <v>9262.5802397525131</v>
      </c>
      <c r="BG55" s="2" t="str">
        <f>IF(Y55="","",Y55*(Inflation!$B$2/BE55))</f>
        <v/>
      </c>
      <c r="BH55" s="2" t="str">
        <f>IF(Z55="","",Z55*(Inflation!$B$2/BE55))</f>
        <v/>
      </c>
      <c r="BI55" s="2">
        <f>IF(AE55="","",VLOOKUP(AE55,Inflation!$A$2:'Inflation'!$B$25,2))</f>
        <v>113.78400000000001</v>
      </c>
      <c r="BJ55" s="2">
        <f>IF(AB55="","",AB55*(Inflation!$B$2/BI55))</f>
        <v>9262.5802397525131</v>
      </c>
      <c r="BK55" s="2" t="str">
        <f>IF(AC55="","",AC55*(Inflation!$B$2/BI55))</f>
        <v/>
      </c>
      <c r="BL55" s="2" t="str">
        <f>IF(AD55="","",AD55*(Inflation!$B$2/BI55))</f>
        <v/>
      </c>
      <c r="BM55" s="2" t="str">
        <f>IF(AI55="","",VLOOKUP(AI55,Inflation!$A$2:'Inflation'!$B$25,2))</f>
        <v/>
      </c>
      <c r="BN55" s="2" t="str">
        <f>IF(AF55="","",AF55*(Inflation!$B$2/BM55))</f>
        <v/>
      </c>
      <c r="BO55" s="2" t="str">
        <f>IF(AG55="","",AG55*(Inflation!$B$2/BM55))</f>
        <v/>
      </c>
      <c r="BP55" s="2" t="str">
        <f>IF(AH55="","",AH55*(Inflation!$B$2/BM55))</f>
        <v/>
      </c>
      <c r="BQ55" s="2" t="str">
        <f>IF(AM55="","",VLOOKUP(AM55,Inflation!$A$2:'Inflation'!$B$25,2))</f>
        <v/>
      </c>
      <c r="BR55" s="2" t="str">
        <f>IF(AJ55="","",AJ55*(Inflation!$B$2/BQ55))</f>
        <v/>
      </c>
      <c r="BS55" s="2" t="str">
        <f>IF(AK55="","",AK55*(Inflation!$B$2/BQ55))</f>
        <v/>
      </c>
      <c r="BT55" s="2" t="str">
        <f>IF(AL55="","",AL55*(Inflation!$B$2/BQ55))</f>
        <v/>
      </c>
    </row>
    <row r="56" spans="1:72" x14ac:dyDescent="0.35">
      <c r="A56" s="9" t="s">
        <v>337</v>
      </c>
      <c r="B56" s="9" t="s">
        <v>46</v>
      </c>
      <c r="C56" s="9" t="s">
        <v>10</v>
      </c>
      <c r="D56" s="49" t="s">
        <v>338</v>
      </c>
      <c r="E56" s="52"/>
      <c r="F56" s="58" t="s">
        <v>573</v>
      </c>
      <c r="G56" s="92" t="s">
        <v>574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60">
        <v>2132</v>
      </c>
      <c r="Y56" s="9"/>
      <c r="Z56" s="9"/>
      <c r="AA56" s="64">
        <v>2019</v>
      </c>
      <c r="AB56" s="60">
        <v>2138</v>
      </c>
      <c r="AC56" s="9"/>
      <c r="AD56" s="9"/>
      <c r="AE56" s="64">
        <v>2019</v>
      </c>
      <c r="AF56" s="9"/>
      <c r="AG56" s="9"/>
      <c r="AH56" s="9"/>
      <c r="AI56" s="9"/>
      <c r="AJ56" s="9"/>
      <c r="AK56" s="9"/>
      <c r="AL56" s="9"/>
      <c r="AM56" s="9"/>
      <c r="AO56" s="2" t="str">
        <f>IF(K56="","",VLOOKUP(K56,Inflation!$A$2:'Inflation'!$B$25,2))</f>
        <v/>
      </c>
      <c r="AP56" s="2" t="str">
        <f>IF(H56="","",H56*(Inflation!$B$2/AO56))</f>
        <v/>
      </c>
      <c r="AQ56" s="2" t="str">
        <f>IF(I56="","",I56*(Inflation!$B$2/AO56))</f>
        <v/>
      </c>
      <c r="AR56" s="2" t="str">
        <f>IF(J56="","",J56*(Inflation!$B$2/AO56))</f>
        <v/>
      </c>
      <c r="AS56" s="2" t="str">
        <f>IF(O56="","",VLOOKUP(O56,Inflation!$A$2:'Inflation'!$B$25,2))</f>
        <v/>
      </c>
      <c r="AT56" s="2" t="str">
        <f>IF(L56="","",L56*(Inflation!$B$2/AS56))</f>
        <v/>
      </c>
      <c r="AU56" s="2" t="str">
        <f>IF(M56="","",M56*(Inflation!$B$2/AS56))</f>
        <v/>
      </c>
      <c r="AV56" s="2" t="str">
        <f>IF(N56="","",N56*(Inflation!$B$2/AS56))</f>
        <v/>
      </c>
      <c r="AW56" s="2" t="str">
        <f>IF(S56="","",VLOOKUP(S56,Inflation!$A$2:'Inflation'!$B$25,2))</f>
        <v/>
      </c>
      <c r="AX56" s="2" t="str">
        <f>IF(P56="","",P56*(Inflation!$B$2/AW56))</f>
        <v/>
      </c>
      <c r="AY56" s="2" t="str">
        <f>IF(Q56="","",Q56*(Inflation!$B$2/AW56))</f>
        <v/>
      </c>
      <c r="AZ56" s="2" t="str">
        <f>IF(R56="","",R56*(Inflation!$B$2/AW56))</f>
        <v/>
      </c>
      <c r="BA56" s="2" t="str">
        <f>IF(W56="","",VLOOKUP(W56,Inflation!$A$2:'Inflation'!$B$25,2))</f>
        <v/>
      </c>
      <c r="BB56" s="2" t="str">
        <f>IF(T56="","",T56*(Inflation!$B$2/BA56))</f>
        <v/>
      </c>
      <c r="BC56" s="2" t="str">
        <f>IF(U56="","",U56*(Inflation!$B$2/BA56))</f>
        <v/>
      </c>
      <c r="BD56" s="2" t="str">
        <f>IF(V56="","",V56*(Inflation!$B$2/BA56))</f>
        <v/>
      </c>
      <c r="BE56" s="2">
        <f>IF(AA56="","",VLOOKUP(AA56,Inflation!$A$2:'Inflation'!$B$25,2))</f>
        <v>112.318</v>
      </c>
      <c r="BF56" s="2">
        <f>IF(X56="","",X56*(Inflation!$B$2/BE56))</f>
        <v>1514.4265033209281</v>
      </c>
      <c r="BG56" s="2" t="str">
        <f>IF(Y56="","",Y56*(Inflation!$B$2/BE56))</f>
        <v/>
      </c>
      <c r="BH56" s="2" t="str">
        <f>IF(Z56="","",Z56*(Inflation!$B$2/BE56))</f>
        <v/>
      </c>
      <c r="BI56" s="2">
        <f>IF(AE56="","",VLOOKUP(AE56,Inflation!$A$2:'Inflation'!$B$25,2))</f>
        <v>112.318</v>
      </c>
      <c r="BJ56" s="2">
        <f>IF(AB56="","",AB56*(Inflation!$B$2/BI56))</f>
        <v>1518.6884916041952</v>
      </c>
      <c r="BK56" s="2" t="str">
        <f>IF(AC56="","",AC56*(Inflation!$B$2/BI56))</f>
        <v/>
      </c>
      <c r="BL56" s="2" t="str">
        <f>IF(AD56="","",AD56*(Inflation!$B$2/BI56))</f>
        <v/>
      </c>
      <c r="BM56" s="2" t="str">
        <f>IF(AI56="","",VLOOKUP(AI56,Inflation!$A$2:'Inflation'!$B$25,2))</f>
        <v/>
      </c>
      <c r="BN56" s="2" t="str">
        <f>IF(AF56="","",AF56*(Inflation!$B$2/BM56))</f>
        <v/>
      </c>
      <c r="BO56" s="2" t="str">
        <f>IF(AG56="","",AG56*(Inflation!$B$2/BM56))</f>
        <v/>
      </c>
      <c r="BP56" s="2" t="str">
        <f>IF(AH56="","",AH56*(Inflation!$B$2/BM56))</f>
        <v/>
      </c>
      <c r="BQ56" s="2" t="str">
        <f>IF(AM56="","",VLOOKUP(AM56,Inflation!$A$2:'Inflation'!$B$25,2))</f>
        <v/>
      </c>
      <c r="BR56" s="2" t="str">
        <f>IF(AJ56="","",AJ56*(Inflation!$B$2/BQ56))</f>
        <v/>
      </c>
      <c r="BS56" s="2" t="str">
        <f>IF(AK56="","",AK56*(Inflation!$B$2/BQ56))</f>
        <v/>
      </c>
      <c r="BT56" s="2" t="str">
        <f>IF(AL56="","",AL56*(Inflation!$B$2/BQ56))</f>
        <v/>
      </c>
    </row>
    <row r="57" spans="1:72" x14ac:dyDescent="0.35">
      <c r="A57" s="9" t="s">
        <v>339</v>
      </c>
      <c r="B57" s="9" t="s">
        <v>46</v>
      </c>
      <c r="C57" s="9" t="s">
        <v>340</v>
      </c>
      <c r="D57" s="49" t="s">
        <v>341</v>
      </c>
      <c r="E57" s="52"/>
      <c r="F57" s="58" t="s">
        <v>575</v>
      </c>
      <c r="G57" s="92"/>
      <c r="H57" s="9"/>
      <c r="I57" s="9"/>
      <c r="J57" s="9"/>
      <c r="K57" s="9"/>
      <c r="L57" s="9"/>
      <c r="M57" s="9"/>
      <c r="N57" s="9"/>
      <c r="O57" s="9"/>
      <c r="P57" s="97">
        <v>2.3800000000000002E-2</v>
      </c>
      <c r="Q57" s="9"/>
      <c r="R57" s="9"/>
      <c r="S57" s="98">
        <v>2020</v>
      </c>
      <c r="T57" s="97">
        <v>2.3800000000000002E-2</v>
      </c>
      <c r="U57" s="99"/>
      <c r="V57" s="99"/>
      <c r="W57" s="98">
        <v>2020</v>
      </c>
      <c r="X57" s="60">
        <v>951.4</v>
      </c>
      <c r="Y57" s="9"/>
      <c r="Z57" s="9"/>
      <c r="AA57" s="64">
        <v>2020</v>
      </c>
      <c r="AB57" s="60">
        <v>951.4</v>
      </c>
      <c r="AC57" s="9"/>
      <c r="AD57" s="9"/>
      <c r="AE57" s="64">
        <v>2020</v>
      </c>
      <c r="AF57" s="9"/>
      <c r="AG57" s="9"/>
      <c r="AH57" s="9"/>
      <c r="AI57" s="9"/>
      <c r="AJ57" s="9"/>
      <c r="AK57" s="9"/>
      <c r="AL57" s="9"/>
      <c r="AM57" s="9"/>
      <c r="AO57" s="2" t="str">
        <f>IF(K57="","",VLOOKUP(K57,Inflation!$A$2:'Inflation'!$B$25,2))</f>
        <v/>
      </c>
      <c r="AP57" s="2" t="str">
        <f>IF(H57="","",H57*(Inflation!$B$2/AO57))</f>
        <v/>
      </c>
      <c r="AQ57" s="2" t="str">
        <f>IF(I57="","",I57*(Inflation!$B$2/AO57))</f>
        <v/>
      </c>
      <c r="AR57" s="2" t="str">
        <f>IF(J57="","",J57*(Inflation!$B$2/AO57))</f>
        <v/>
      </c>
      <c r="AS57" s="2" t="str">
        <f>IF(O57="","",VLOOKUP(O57,Inflation!$A$2:'Inflation'!$B$25,2))</f>
        <v/>
      </c>
      <c r="AT57" s="2" t="str">
        <f>IF(L57="","",L57*(Inflation!$B$2/AS57))</f>
        <v/>
      </c>
      <c r="AU57" s="2" t="str">
        <f>IF(M57="","",M57*(Inflation!$B$2/AS57))</f>
        <v/>
      </c>
      <c r="AV57" s="2" t="str">
        <f>IF(N57="","",N57*(Inflation!$B$2/AS57))</f>
        <v/>
      </c>
      <c r="AW57" s="2">
        <f>IF(S57="","",VLOOKUP(S57,Inflation!$A$2:'Inflation'!$B$25,2))</f>
        <v>113.78400000000001</v>
      </c>
      <c r="AX57" s="2">
        <f>IF(P57="","",P57*(Inflation!$B$2/AW57))</f>
        <v>1.6688070378963651E-2</v>
      </c>
      <c r="AY57" s="2" t="str">
        <f>IF(Q57="","",Q57*(Inflation!$B$2/AW57))</f>
        <v/>
      </c>
      <c r="AZ57" s="2" t="str">
        <f>IF(R57="","",R57*(Inflation!$B$2/AW57))</f>
        <v/>
      </c>
      <c r="BA57" s="2">
        <f>IF(W57="","",VLOOKUP(W57,Inflation!$A$2:'Inflation'!$B$25,2))</f>
        <v>113.78400000000001</v>
      </c>
      <c r="BB57" s="2">
        <f>IF(T57="","",T57*(Inflation!$B$2/BA57))</f>
        <v>1.6688070378963651E-2</v>
      </c>
      <c r="BC57" s="2" t="str">
        <f>IF(U57="","",U57*(Inflation!$B$2/BA57))</f>
        <v/>
      </c>
      <c r="BD57" s="2" t="str">
        <f>IF(V57="","",V57*(Inflation!$B$2/BA57))</f>
        <v/>
      </c>
      <c r="BE57" s="2">
        <f>IF(AA57="","",VLOOKUP(AA57,Inflation!$A$2:'Inflation'!$B$25,2))</f>
        <v>113.78400000000001</v>
      </c>
      <c r="BF57" s="2">
        <f>IF(X57="","",X57*(Inflation!$B$2/BE57))</f>
        <v>667.10210750193335</v>
      </c>
      <c r="BG57" s="2" t="str">
        <f>IF(Y57="","",Y57*(Inflation!$B$2/BE57))</f>
        <v/>
      </c>
      <c r="BH57" s="2" t="str">
        <f>IF(Z57="","",Z57*(Inflation!$B$2/BE57))</f>
        <v/>
      </c>
      <c r="BI57" s="2">
        <f>IF(AE57="","",VLOOKUP(AE57,Inflation!$A$2:'Inflation'!$B$25,2))</f>
        <v>113.78400000000001</v>
      </c>
      <c r="BJ57" s="2">
        <f>IF(AB57="","",AB57*(Inflation!$B$2/BI57))</f>
        <v>667.10210750193335</v>
      </c>
      <c r="BK57" s="2" t="str">
        <f>IF(AC57="","",AC57*(Inflation!$B$2/BI57))</f>
        <v/>
      </c>
      <c r="BL57" s="2" t="str">
        <f>IF(AD57="","",AD57*(Inflation!$B$2/BI57))</f>
        <v/>
      </c>
      <c r="BM57" s="2" t="str">
        <f>IF(AI57="","",VLOOKUP(AI57,Inflation!$A$2:'Inflation'!$B$25,2))</f>
        <v/>
      </c>
      <c r="BN57" s="2" t="str">
        <f>IF(AF57="","",AF57*(Inflation!$B$2/BM57))</f>
        <v/>
      </c>
      <c r="BO57" s="2" t="str">
        <f>IF(AG57="","",AG57*(Inflation!$B$2/BM57))</f>
        <v/>
      </c>
      <c r="BP57" s="2" t="str">
        <f>IF(AH57="","",AH57*(Inflation!$B$2/BM57))</f>
        <v/>
      </c>
      <c r="BQ57" s="2" t="str">
        <f>IF(AM57="","",VLOOKUP(AM57,Inflation!$A$2:'Inflation'!$B$25,2))</f>
        <v/>
      </c>
      <c r="BR57" s="2" t="str">
        <f>IF(AJ57="","",AJ57*(Inflation!$B$2/BQ57))</f>
        <v/>
      </c>
      <c r="BS57" s="2" t="str">
        <f>IF(AK57="","",AK57*(Inflation!$B$2/BQ57))</f>
        <v/>
      </c>
      <c r="BT57" s="2" t="str">
        <f>IF(AL57="","",AL57*(Inflation!$B$2/BQ57))</f>
        <v/>
      </c>
    </row>
    <row r="58" spans="1:72" x14ac:dyDescent="0.35">
      <c r="A58" s="9" t="s">
        <v>342</v>
      </c>
      <c r="B58" s="9" t="s">
        <v>46</v>
      </c>
      <c r="C58" s="9" t="s">
        <v>343</v>
      </c>
      <c r="D58" s="49" t="s">
        <v>344</v>
      </c>
      <c r="E58" s="52"/>
      <c r="F58" s="58" t="s">
        <v>576</v>
      </c>
      <c r="G58" s="92" t="s">
        <v>577</v>
      </c>
      <c r="H58" s="9"/>
      <c r="I58" s="9"/>
      <c r="J58" s="9"/>
      <c r="K58" s="9"/>
      <c r="L58" s="9"/>
      <c r="M58" s="9"/>
      <c r="N58" s="9"/>
      <c r="O58" s="9"/>
      <c r="P58" s="97">
        <v>2.2000000000000002</v>
      </c>
      <c r="Q58" s="9"/>
      <c r="R58" s="9"/>
      <c r="S58" s="98">
        <v>2020</v>
      </c>
      <c r="T58" s="97">
        <v>2.2000000000000002</v>
      </c>
      <c r="U58" s="99"/>
      <c r="V58" s="99"/>
      <c r="W58" s="98">
        <v>2020</v>
      </c>
      <c r="X58" s="60">
        <v>350</v>
      </c>
      <c r="Y58" s="9"/>
      <c r="Z58" s="9"/>
      <c r="AA58" s="64">
        <v>2020</v>
      </c>
      <c r="AB58" s="60">
        <v>350</v>
      </c>
      <c r="AC58" s="9"/>
      <c r="AD58" s="9"/>
      <c r="AE58" s="64">
        <v>2020</v>
      </c>
      <c r="AF58" s="62"/>
      <c r="AG58" s="62"/>
      <c r="AH58" s="62"/>
      <c r="AI58" s="9"/>
      <c r="AJ58" s="60"/>
      <c r="AK58" s="60"/>
      <c r="AL58" s="60"/>
      <c r="AM58" s="9"/>
      <c r="AO58" s="2" t="str">
        <f>IF(K58="","",VLOOKUP(K58,Inflation!$A$2:'Inflation'!$B$25,2))</f>
        <v/>
      </c>
      <c r="AP58" s="2" t="str">
        <f>IF(H58="","",H58*(Inflation!$B$2/AO58))</f>
        <v/>
      </c>
      <c r="AQ58" s="2" t="str">
        <f>IF(I58="","",I58*(Inflation!$B$2/AO58))</f>
        <v/>
      </c>
      <c r="AR58" s="2" t="str">
        <f>IF(J58="","",J58*(Inflation!$B$2/AO58))</f>
        <v/>
      </c>
      <c r="AS58" s="2" t="str">
        <f>IF(O58="","",VLOOKUP(O58,Inflation!$A$2:'Inflation'!$B$25,2))</f>
        <v/>
      </c>
      <c r="AT58" s="2" t="str">
        <f>IF(L58="","",L58*(Inflation!$B$2/AS58))</f>
        <v/>
      </c>
      <c r="AU58" s="2" t="str">
        <f>IF(M58="","",M58*(Inflation!$B$2/AS58))</f>
        <v/>
      </c>
      <c r="AV58" s="2" t="str">
        <f>IF(N58="","",N58*(Inflation!$B$2/AS58))</f>
        <v/>
      </c>
      <c r="AW58" s="2">
        <f>IF(S58="","",VLOOKUP(S58,Inflation!$A$2:'Inflation'!$B$25,2))</f>
        <v>113.78400000000001</v>
      </c>
      <c r="AX58" s="2">
        <f>IF(P58="","",P58*(Inflation!$B$2/AW58))</f>
        <v>1.5425947409126064</v>
      </c>
      <c r="AY58" s="2" t="str">
        <f>IF(Q58="","",Q58*(Inflation!$B$2/AW58))</f>
        <v/>
      </c>
      <c r="AZ58" s="2" t="str">
        <f>IF(R58="","",R58*(Inflation!$B$2/AW58))</f>
        <v/>
      </c>
      <c r="BA58" s="2">
        <f>IF(W58="","",VLOOKUP(W58,Inflation!$A$2:'Inflation'!$B$25,2))</f>
        <v>113.78400000000001</v>
      </c>
      <c r="BB58" s="2">
        <f>IF(T58="","",T58*(Inflation!$B$2/BA58))</f>
        <v>1.5425947409126064</v>
      </c>
      <c r="BC58" s="2" t="str">
        <f>IF(U58="","",U58*(Inflation!$B$2/BA58))</f>
        <v/>
      </c>
      <c r="BD58" s="2" t="str">
        <f>IF(V58="","",V58*(Inflation!$B$2/BA58))</f>
        <v/>
      </c>
      <c r="BE58" s="2">
        <f>IF(AA58="","",VLOOKUP(AA58,Inflation!$A$2:'Inflation'!$B$25,2))</f>
        <v>113.78400000000001</v>
      </c>
      <c r="BF58" s="2">
        <f>IF(X58="","",X58*(Inflation!$B$2/BE58))</f>
        <v>245.41279969064189</v>
      </c>
      <c r="BG58" s="2" t="str">
        <f>IF(Y58="","",Y58*(Inflation!$B$2/BE58))</f>
        <v/>
      </c>
      <c r="BH58" s="2" t="str">
        <f>IF(Z58="","",Z58*(Inflation!$B$2/BE58))</f>
        <v/>
      </c>
      <c r="BI58" s="2">
        <f>IF(AE58="","",VLOOKUP(AE58,Inflation!$A$2:'Inflation'!$B$25,2))</f>
        <v>113.78400000000001</v>
      </c>
      <c r="BJ58" s="2">
        <f>IF(AB58="","",AB58*(Inflation!$B$2/BI58))</f>
        <v>245.41279969064189</v>
      </c>
      <c r="BK58" s="2" t="str">
        <f>IF(AC58="","",AC58*(Inflation!$B$2/BI58))</f>
        <v/>
      </c>
      <c r="BL58" s="2" t="str">
        <f>IF(AD58="","",AD58*(Inflation!$B$2/BI58))</f>
        <v/>
      </c>
      <c r="BM58" s="2" t="str">
        <f>IF(AI58="","",VLOOKUP(AI58,Inflation!$A$2:'Inflation'!$B$25,2))</f>
        <v/>
      </c>
      <c r="BN58" s="2" t="str">
        <f>IF(AF58="","",AF58*(Inflation!$B$2/BM58))</f>
        <v/>
      </c>
      <c r="BO58" s="2" t="str">
        <f>IF(AG58="","",AG58*(Inflation!$B$2/BM58))</f>
        <v/>
      </c>
      <c r="BP58" s="2" t="str">
        <f>IF(AH58="","",AH58*(Inflation!$B$2/BM58))</f>
        <v/>
      </c>
      <c r="BQ58" s="2" t="str">
        <f>IF(AM58="","",VLOOKUP(AM58,Inflation!$A$2:'Inflation'!$B$25,2))</f>
        <v/>
      </c>
      <c r="BR58" s="2" t="str">
        <f>IF(AJ58="","",AJ58*(Inflation!$B$2/BQ58))</f>
        <v/>
      </c>
      <c r="BS58" s="2" t="str">
        <f>IF(AK58="","",AK58*(Inflation!$B$2/BQ58))</f>
        <v/>
      </c>
      <c r="BT58" s="2" t="str">
        <f>IF(AL58="","",AL58*(Inflation!$B$2/BQ58))</f>
        <v/>
      </c>
    </row>
    <row r="59" spans="1:72" ht="31.5" x14ac:dyDescent="0.35">
      <c r="A59" s="50" t="s">
        <v>345</v>
      </c>
      <c r="B59" s="50" t="s">
        <v>38</v>
      </c>
      <c r="C59" s="50" t="s">
        <v>20</v>
      </c>
      <c r="D59" s="51" t="s">
        <v>346</v>
      </c>
      <c r="E59" s="53" t="s">
        <v>470</v>
      </c>
      <c r="F59" s="55" t="s">
        <v>578</v>
      </c>
      <c r="G59" s="89" t="s">
        <v>579</v>
      </c>
      <c r="H59" s="50"/>
      <c r="I59" s="50"/>
      <c r="J59" s="50"/>
      <c r="K59" s="50"/>
      <c r="L59" s="50"/>
      <c r="M59" s="50"/>
      <c r="N59" s="50"/>
      <c r="O59" s="50"/>
      <c r="P59" s="61">
        <v>387.4</v>
      </c>
      <c r="Q59" s="61">
        <v>0</v>
      </c>
      <c r="R59" s="61">
        <v>774.8</v>
      </c>
      <c r="S59" s="65">
        <v>2020</v>
      </c>
      <c r="T59" s="61">
        <v>387.4</v>
      </c>
      <c r="U59" s="61">
        <v>0</v>
      </c>
      <c r="V59" s="61">
        <v>774.8</v>
      </c>
      <c r="W59" s="65">
        <v>2020</v>
      </c>
      <c r="X59" s="61">
        <v>59.3</v>
      </c>
      <c r="Y59" s="61">
        <v>0</v>
      </c>
      <c r="Z59" s="61">
        <v>118.5</v>
      </c>
      <c r="AA59" s="65">
        <v>2020</v>
      </c>
      <c r="AB59" s="61">
        <v>59.3</v>
      </c>
      <c r="AC59" s="61">
        <v>0</v>
      </c>
      <c r="AD59" s="61">
        <v>118.5</v>
      </c>
      <c r="AE59" s="65">
        <v>2020</v>
      </c>
      <c r="AF59" s="61">
        <v>387.4</v>
      </c>
      <c r="AG59" s="61">
        <v>0</v>
      </c>
      <c r="AH59" s="61">
        <v>774.8</v>
      </c>
      <c r="AI59" s="65">
        <v>2020</v>
      </c>
      <c r="AJ59" s="61">
        <v>387.4</v>
      </c>
      <c r="AK59" s="61">
        <v>0</v>
      </c>
      <c r="AL59" s="61">
        <v>774.8</v>
      </c>
      <c r="AM59" s="65">
        <v>2020</v>
      </c>
      <c r="AO59" s="2" t="str">
        <f>IF(K59="","",VLOOKUP(K59,Inflation!$A$2:'Inflation'!$B$25,2))</f>
        <v/>
      </c>
      <c r="AP59" s="2" t="str">
        <f>IF(H59="","",H59*(Inflation!$B$2/AO59))</f>
        <v/>
      </c>
      <c r="AQ59" s="2" t="str">
        <f>IF(I59="","",I59*(Inflation!$B$2/AO59))</f>
        <v/>
      </c>
      <c r="AR59" s="2" t="str">
        <f>IF(J59="","",J59*(Inflation!$B$2/AO59))</f>
        <v/>
      </c>
      <c r="AS59" s="2" t="str">
        <f>IF(O59="","",VLOOKUP(O59,Inflation!$A$2:'Inflation'!$B$25,2))</f>
        <v/>
      </c>
      <c r="AT59" s="2" t="str">
        <f>IF(L59="","",L59*(Inflation!$B$2/AS59))</f>
        <v/>
      </c>
      <c r="AU59" s="2" t="str">
        <f>IF(M59="","",M59*(Inflation!$B$2/AS59))</f>
        <v/>
      </c>
      <c r="AV59" s="2" t="str">
        <f>IF(N59="","",N59*(Inflation!$B$2/AS59))</f>
        <v/>
      </c>
      <c r="AW59" s="2">
        <f>IF(S59="","",VLOOKUP(S59,Inflation!$A$2:'Inflation'!$B$25,2))</f>
        <v>113.78400000000001</v>
      </c>
      <c r="AX59" s="2">
        <f>IF(P59="","",P59*(Inflation!$B$2/AW59))</f>
        <v>271.63691028615619</v>
      </c>
      <c r="AY59" s="2">
        <f>IF(Q59="","",Q59*(Inflation!$B$2/AW59))</f>
        <v>0</v>
      </c>
      <c r="AZ59" s="2">
        <f>IF(R59="","",R59*(Inflation!$B$2/AW59))</f>
        <v>543.27382057231239</v>
      </c>
      <c r="BA59" s="2">
        <f>IF(W59="","",VLOOKUP(W59,Inflation!$A$2:'Inflation'!$B$25,2))</f>
        <v>113.78400000000001</v>
      </c>
      <c r="BB59" s="2">
        <f>IF(T59="","",T59*(Inflation!$B$2/BA59))</f>
        <v>271.63691028615619</v>
      </c>
      <c r="BC59" s="2">
        <f>IF(U59="","",U59*(Inflation!$B$2/BA59))</f>
        <v>0</v>
      </c>
      <c r="BD59" s="2">
        <f>IF(V59="","",V59*(Inflation!$B$2/BA59))</f>
        <v>543.27382057231239</v>
      </c>
      <c r="BE59" s="2">
        <f>IF(AA59="","",VLOOKUP(AA59,Inflation!$A$2:'Inflation'!$B$25,2))</f>
        <v>113.78400000000001</v>
      </c>
      <c r="BF59" s="2">
        <f>IF(X59="","",X59*(Inflation!$B$2/BE59))</f>
        <v>41.579940061871611</v>
      </c>
      <c r="BG59" s="2">
        <f>IF(Y59="","",Y59*(Inflation!$B$2/BE59))</f>
        <v>0</v>
      </c>
      <c r="BH59" s="2">
        <f>IF(Z59="","",Z59*(Inflation!$B$2/BE59))</f>
        <v>83.089762180974475</v>
      </c>
      <c r="BI59" s="2">
        <f>IF(AE59="","",VLOOKUP(AE59,Inflation!$A$2:'Inflation'!$B$25,2))</f>
        <v>113.78400000000001</v>
      </c>
      <c r="BJ59" s="2">
        <f>IF(AB59="","",AB59*(Inflation!$B$2/BI59))</f>
        <v>41.579940061871611</v>
      </c>
      <c r="BK59" s="2">
        <f>IF(AC59="","",AC59*(Inflation!$B$2/BI59))</f>
        <v>0</v>
      </c>
      <c r="BL59" s="2">
        <f>IF(AD59="","",AD59*(Inflation!$B$2/BI59))</f>
        <v>83.089762180974475</v>
      </c>
      <c r="BM59" s="2">
        <f>IF(AI59="","",VLOOKUP(AI59,Inflation!$A$2:'Inflation'!$B$25,2))</f>
        <v>113.78400000000001</v>
      </c>
      <c r="BN59" s="2">
        <f>IF(AF59="","",AF59*(Inflation!$B$2/BM59))</f>
        <v>271.63691028615619</v>
      </c>
      <c r="BO59" s="2">
        <f>IF(AG59="","",AG59*(Inflation!$B$2/BM59))</f>
        <v>0</v>
      </c>
      <c r="BP59" s="2">
        <f>IF(AH59="","",AH59*(Inflation!$B$2/BM59))</f>
        <v>543.27382057231239</v>
      </c>
      <c r="BQ59" s="2">
        <f>IF(AM59="","",VLOOKUP(AM59,Inflation!$A$2:'Inflation'!$B$25,2))</f>
        <v>113.78400000000001</v>
      </c>
      <c r="BR59" s="2">
        <f>IF(AJ59="","",AJ59*(Inflation!$B$2/BQ59))</f>
        <v>271.63691028615619</v>
      </c>
      <c r="BS59" s="2">
        <f>IF(AK59="","",AK59*(Inflation!$B$2/BQ59))</f>
        <v>0</v>
      </c>
      <c r="BT59" s="2">
        <f>IF(AL59="","",AL59*(Inflation!$B$2/BQ59))</f>
        <v>543.27382057231239</v>
      </c>
    </row>
    <row r="60" spans="1:72" ht="31.5" x14ac:dyDescent="0.35">
      <c r="A60" s="50" t="s">
        <v>347</v>
      </c>
      <c r="B60" s="50" t="s">
        <v>38</v>
      </c>
      <c r="C60" s="50" t="s">
        <v>20</v>
      </c>
      <c r="D60" s="51" t="s">
        <v>348</v>
      </c>
      <c r="E60" s="53" t="s">
        <v>470</v>
      </c>
      <c r="F60" s="55" t="s">
        <v>580</v>
      </c>
      <c r="G60" s="89" t="s">
        <v>581</v>
      </c>
      <c r="H60" s="50"/>
      <c r="I60" s="50"/>
      <c r="J60" s="50"/>
      <c r="K60" s="50"/>
      <c r="L60" s="50"/>
      <c r="M60" s="50"/>
      <c r="N60" s="50"/>
      <c r="O60" s="50"/>
      <c r="P60" s="61">
        <v>2266.1</v>
      </c>
      <c r="Q60" s="61">
        <v>27.08</v>
      </c>
      <c r="R60" s="61">
        <v>4505</v>
      </c>
      <c r="S60" s="65">
        <v>2020</v>
      </c>
      <c r="T60" s="61">
        <v>2265.8000000000002</v>
      </c>
      <c r="U60" s="61">
        <v>27.08</v>
      </c>
      <c r="V60" s="61">
        <v>4504.5</v>
      </c>
      <c r="W60" s="65">
        <v>2020</v>
      </c>
      <c r="X60" s="61">
        <v>341.2</v>
      </c>
      <c r="Y60" s="61">
        <v>0</v>
      </c>
      <c r="Z60" s="61">
        <v>682.5</v>
      </c>
      <c r="AA60" s="65">
        <v>2020</v>
      </c>
      <c r="AB60" s="61">
        <v>341.2</v>
      </c>
      <c r="AC60" s="61">
        <v>0</v>
      </c>
      <c r="AD60" s="61">
        <v>682.4</v>
      </c>
      <c r="AE60" s="65">
        <v>2020</v>
      </c>
      <c r="AF60" s="61">
        <v>2229.6999999999998</v>
      </c>
      <c r="AG60" s="61">
        <v>0</v>
      </c>
      <c r="AH60" s="61">
        <v>4459.5</v>
      </c>
      <c r="AI60" s="65">
        <v>2020</v>
      </c>
      <c r="AJ60" s="61">
        <v>2229.5</v>
      </c>
      <c r="AK60" s="61">
        <v>0</v>
      </c>
      <c r="AL60" s="61">
        <v>4459</v>
      </c>
      <c r="AM60" s="65">
        <v>2020</v>
      </c>
      <c r="AO60" s="2" t="str">
        <f>IF(K60="","",VLOOKUP(K60,Inflation!$A$2:'Inflation'!$B$25,2))</f>
        <v/>
      </c>
      <c r="AP60" s="2" t="str">
        <f>IF(H60="","",H60*(Inflation!$B$2/AO60))</f>
        <v/>
      </c>
      <c r="AQ60" s="2" t="str">
        <f>IF(I60="","",I60*(Inflation!$B$2/AO60))</f>
        <v/>
      </c>
      <c r="AR60" s="2" t="str">
        <f>IF(J60="","",J60*(Inflation!$B$2/AO60))</f>
        <v/>
      </c>
      <c r="AS60" s="2" t="str">
        <f>IF(O60="","",VLOOKUP(O60,Inflation!$A$2:'Inflation'!$B$25,2))</f>
        <v/>
      </c>
      <c r="AT60" s="2" t="str">
        <f>IF(L60="","",L60*(Inflation!$B$2/AS60))</f>
        <v/>
      </c>
      <c r="AU60" s="2" t="str">
        <f>IF(M60="","",M60*(Inflation!$B$2/AS60))</f>
        <v/>
      </c>
      <c r="AV60" s="2" t="str">
        <f>IF(N60="","",N60*(Inflation!$B$2/AS60))</f>
        <v/>
      </c>
      <c r="AW60" s="2">
        <f>IF(S60="","",VLOOKUP(S60,Inflation!$A$2:'Inflation'!$B$25,2))</f>
        <v>113.78400000000001</v>
      </c>
      <c r="AX60" s="2">
        <f>IF(P60="","",P60*(Inflation!$B$2/AW60))</f>
        <v>1588.942701082753</v>
      </c>
      <c r="AY60" s="2">
        <f>IF(Q60="","",Q60*(Inflation!$B$2/AW60))</f>
        <v>18.987938901778804</v>
      </c>
      <c r="AZ60" s="2">
        <f>IF(R60="","",R60*(Inflation!$B$2/AW60))</f>
        <v>3158.8133217324048</v>
      </c>
      <c r="BA60" s="2">
        <f>IF(W60="","",VLOOKUP(W60,Inflation!$A$2:'Inflation'!$B$25,2))</f>
        <v>113.78400000000001</v>
      </c>
      <c r="BB60" s="2">
        <f>IF(T60="","",T60*(Inflation!$B$2/BA60))</f>
        <v>1588.7323472544469</v>
      </c>
      <c r="BC60" s="2">
        <f>IF(U60="","",U60*(Inflation!$B$2/BA60))</f>
        <v>18.987938901778804</v>
      </c>
      <c r="BD60" s="2">
        <f>IF(V60="","",V60*(Inflation!$B$2/BA60))</f>
        <v>3158.4627320185609</v>
      </c>
      <c r="BE60" s="2">
        <f>IF(AA60="","",VLOOKUP(AA60,Inflation!$A$2:'Inflation'!$B$25,2))</f>
        <v>113.78400000000001</v>
      </c>
      <c r="BF60" s="2">
        <f>IF(X60="","",X60*(Inflation!$B$2/BE60))</f>
        <v>239.24242072699147</v>
      </c>
      <c r="BG60" s="2">
        <f>IF(Y60="","",Y60*(Inflation!$B$2/BE60))</f>
        <v>0</v>
      </c>
      <c r="BH60" s="2">
        <f>IF(Z60="","",Z60*(Inflation!$B$2/BE60))</f>
        <v>478.55495939675171</v>
      </c>
      <c r="BI60" s="2">
        <f>IF(AE60="","",VLOOKUP(AE60,Inflation!$A$2:'Inflation'!$B$25,2))</f>
        <v>113.78400000000001</v>
      </c>
      <c r="BJ60" s="2">
        <f>IF(AB60="","",AB60*(Inflation!$B$2/BI60))</f>
        <v>239.24242072699147</v>
      </c>
      <c r="BK60" s="2">
        <f>IF(AC60="","",AC60*(Inflation!$B$2/BI60))</f>
        <v>0</v>
      </c>
      <c r="BL60" s="2">
        <f>IF(AD60="","",AD60*(Inflation!$B$2/BI60))</f>
        <v>478.48484145398294</v>
      </c>
      <c r="BM60" s="2">
        <f>IF(AI60="","",VLOOKUP(AI60,Inflation!$A$2:'Inflation'!$B$25,2))</f>
        <v>113.78400000000001</v>
      </c>
      <c r="BN60" s="2">
        <f>IF(AF60="","",AF60*(Inflation!$B$2/BM60))</f>
        <v>1563.4197699149263</v>
      </c>
      <c r="BO60" s="2">
        <f>IF(AG60="","",AG60*(Inflation!$B$2/BM60))</f>
        <v>0</v>
      </c>
      <c r="BP60" s="2">
        <f>IF(AH60="","",AH60*(Inflation!$B$2/BM60))</f>
        <v>3126.9096577726214</v>
      </c>
      <c r="BQ60" s="2">
        <f>IF(AM60="","",VLOOKUP(AM60,Inflation!$A$2:'Inflation'!$B$25,2))</f>
        <v>113.78400000000001</v>
      </c>
      <c r="BR60" s="2">
        <f>IF(AJ60="","",AJ60*(Inflation!$B$2/BQ60))</f>
        <v>1563.2795340293887</v>
      </c>
      <c r="BS60" s="2">
        <f>IF(AK60="","",AK60*(Inflation!$B$2/BQ60))</f>
        <v>0</v>
      </c>
      <c r="BT60" s="2">
        <f>IF(AL60="","",AL60*(Inflation!$B$2/BQ60))</f>
        <v>3126.5590680587775</v>
      </c>
    </row>
    <row r="61" spans="1:72" ht="31.5" x14ac:dyDescent="0.35">
      <c r="A61" s="50" t="s">
        <v>349</v>
      </c>
      <c r="B61" s="50" t="s">
        <v>38</v>
      </c>
      <c r="C61" s="50" t="s">
        <v>20</v>
      </c>
      <c r="D61" s="51" t="s">
        <v>350</v>
      </c>
      <c r="E61" s="53" t="s">
        <v>471</v>
      </c>
      <c r="F61" s="55" t="s">
        <v>582</v>
      </c>
      <c r="G61" s="89" t="s">
        <v>710</v>
      </c>
      <c r="H61" s="50"/>
      <c r="I61" s="50"/>
      <c r="J61" s="50"/>
      <c r="K61" s="50"/>
      <c r="L61" s="50"/>
      <c r="M61" s="50"/>
      <c r="N61" s="50"/>
      <c r="O61" s="50"/>
      <c r="P61" s="50"/>
      <c r="Q61" s="96">
        <v>7.6640899999999998</v>
      </c>
      <c r="R61" s="96">
        <v>-8.689762</v>
      </c>
      <c r="S61" s="100">
        <v>2019</v>
      </c>
      <c r="T61" s="101"/>
      <c r="U61" s="96">
        <v>7.6640899999999998</v>
      </c>
      <c r="V61" s="96">
        <v>-8.689762</v>
      </c>
      <c r="W61" s="100">
        <v>2019</v>
      </c>
      <c r="X61" s="61">
        <v>-551.84248100000002</v>
      </c>
      <c r="Y61" s="50"/>
      <c r="Z61" s="50"/>
      <c r="AA61" s="65">
        <v>2019</v>
      </c>
      <c r="AB61" s="61">
        <v>-551.84248100000002</v>
      </c>
      <c r="AC61" s="50"/>
      <c r="AD61" s="50"/>
      <c r="AE61" s="65">
        <v>2019</v>
      </c>
      <c r="AF61" s="61">
        <v>832.23942599999998</v>
      </c>
      <c r="AG61" s="50"/>
      <c r="AH61" s="50"/>
      <c r="AI61" s="65">
        <v>2019</v>
      </c>
      <c r="AJ61" s="61">
        <v>832.23942599999998</v>
      </c>
      <c r="AK61" s="50"/>
      <c r="AL61" s="50"/>
      <c r="AM61" s="65">
        <v>2019</v>
      </c>
      <c r="AO61" s="2" t="str">
        <f>IF(K61="","",VLOOKUP(K61,Inflation!$A$2:'Inflation'!$B$25,2))</f>
        <v/>
      </c>
      <c r="AP61" s="2" t="str">
        <f>IF(H61="","",H61*(Inflation!$B$2/AO61))</f>
        <v/>
      </c>
      <c r="AQ61" s="2" t="str">
        <f>IF(I61="","",I61*(Inflation!$B$2/AO61))</f>
        <v/>
      </c>
      <c r="AR61" s="2" t="str">
        <f>IF(J61="","",J61*(Inflation!$B$2/AO61))</f>
        <v/>
      </c>
      <c r="AS61" s="2" t="str">
        <f>IF(O61="","",VLOOKUP(O61,Inflation!$A$2:'Inflation'!$B$25,2))</f>
        <v/>
      </c>
      <c r="AT61" s="2" t="str">
        <f>IF(L61="","",L61*(Inflation!$B$2/AS61))</f>
        <v/>
      </c>
      <c r="AU61" s="2" t="str">
        <f>IF(M61="","",M61*(Inflation!$B$2/AS61))</f>
        <v/>
      </c>
      <c r="AV61" s="2" t="str">
        <f>IF(N61="","",N61*(Inflation!$B$2/AS61))</f>
        <v/>
      </c>
      <c r="AW61" s="2">
        <f>IF(S61="","",VLOOKUP(S61,Inflation!$A$2:'Inflation'!$B$25,2))</f>
        <v>112.318</v>
      </c>
      <c r="AX61" s="2" t="str">
        <f>IF(P61="","",P61*(Inflation!$B$2/AW61))</f>
        <v/>
      </c>
      <c r="AY61" s="2">
        <f>IF(Q61="","",Q61*(Inflation!$B$2/AW61))</f>
        <v>5.4440436303174913</v>
      </c>
      <c r="AZ61" s="2">
        <f>IF(R61="","",R61*(Inflation!$B$2/AW61))</f>
        <v>-6.1726106380633556</v>
      </c>
      <c r="BA61" s="2">
        <f>IF(W61="","",VLOOKUP(W61,Inflation!$A$2:'Inflation'!$B$25,2))</f>
        <v>112.318</v>
      </c>
      <c r="BB61" s="2" t="str">
        <f>IF(T61="","",T61*(Inflation!$B$2/BA61))</f>
        <v/>
      </c>
      <c r="BC61" s="2">
        <f>IF(U61="","",U61*(Inflation!$B$2/BA61))</f>
        <v>5.4440436303174913</v>
      </c>
      <c r="BD61" s="2">
        <f>IF(V61="","",V61*(Inflation!$B$2/BA61))</f>
        <v>-6.1726106380633556</v>
      </c>
      <c r="BE61" s="2">
        <f>IF(AA61="","",VLOOKUP(AA61,Inflation!$A$2:'Inflation'!$B$25,2))</f>
        <v>112.318</v>
      </c>
      <c r="BF61" s="2">
        <f>IF(X61="","",X61*(Inflation!$B$2/BE61))</f>
        <v>-391.99103137184602</v>
      </c>
      <c r="BG61" s="2" t="str">
        <f>IF(Y61="","",Y61*(Inflation!$B$2/BE61))</f>
        <v/>
      </c>
      <c r="BH61" s="2" t="str">
        <f>IF(Z61="","",Z61*(Inflation!$B$2/BE61))</f>
        <v/>
      </c>
      <c r="BI61" s="2">
        <f>IF(AE61="","",VLOOKUP(AE61,Inflation!$A$2:'Inflation'!$B$25,2))</f>
        <v>112.318</v>
      </c>
      <c r="BJ61" s="2">
        <f>IF(AB61="","",AB61*(Inflation!$B$2/BI61))</f>
        <v>-391.99103137184602</v>
      </c>
      <c r="BK61" s="2" t="str">
        <f>IF(AC61="","",AC61*(Inflation!$B$2/BI61))</f>
        <v/>
      </c>
      <c r="BL61" s="2" t="str">
        <f>IF(AD61="","",AD61*(Inflation!$B$2/BI61))</f>
        <v/>
      </c>
      <c r="BM61" s="2">
        <f>IF(AI61="","",VLOOKUP(AI61,Inflation!$A$2:'Inflation'!$B$25,2))</f>
        <v>112.318</v>
      </c>
      <c r="BN61" s="2">
        <f>IF(AF61="","",AF61*(Inflation!$B$2/BM61))</f>
        <v>591.16578041416335</v>
      </c>
      <c r="BO61" s="2" t="str">
        <f>IF(AG61="","",AG61*(Inflation!$B$2/BM61))</f>
        <v/>
      </c>
      <c r="BP61" s="2" t="str">
        <f>IF(AH61="","",AH61*(Inflation!$B$2/BM61))</f>
        <v/>
      </c>
      <c r="BQ61" s="2">
        <f>IF(AM61="","",VLOOKUP(AM61,Inflation!$A$2:'Inflation'!$B$25,2))</f>
        <v>112.318</v>
      </c>
      <c r="BR61" s="2">
        <f>IF(AJ61="","",AJ61*(Inflation!$B$2/BQ61))</f>
        <v>591.16578041416335</v>
      </c>
      <c r="BS61" s="2" t="str">
        <f>IF(AK61="","",AK61*(Inflation!$B$2/BQ61))</f>
        <v/>
      </c>
      <c r="BT61" s="2" t="str">
        <f>IF(AL61="","",AL61*(Inflation!$B$2/BQ61))</f>
        <v/>
      </c>
    </row>
    <row r="62" spans="1:72" ht="21" x14ac:dyDescent="0.35">
      <c r="A62" s="9" t="s">
        <v>351</v>
      </c>
      <c r="B62" s="9" t="s">
        <v>38</v>
      </c>
      <c r="C62" s="9" t="s">
        <v>352</v>
      </c>
      <c r="D62" s="49" t="s">
        <v>353</v>
      </c>
      <c r="E62" s="52"/>
      <c r="F62" s="55" t="s">
        <v>583</v>
      </c>
      <c r="G62" s="89" t="s">
        <v>719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O62" s="2" t="str">
        <f>IF(K62="","",VLOOKUP(K62,Inflation!$A$2:'Inflation'!$B$25,2))</f>
        <v/>
      </c>
      <c r="AP62" s="2" t="str">
        <f>IF(H62="","",H62*(Inflation!$B$2/AO62))</f>
        <v/>
      </c>
      <c r="AQ62" s="2" t="str">
        <f>IF(I62="","",I62*(Inflation!$B$2/AO62))</f>
        <v/>
      </c>
      <c r="AR62" s="2" t="str">
        <f>IF(J62="","",J62*(Inflation!$B$2/AO62))</f>
        <v/>
      </c>
      <c r="AS62" s="2" t="str">
        <f>IF(O62="","",VLOOKUP(O62,Inflation!$A$2:'Inflation'!$B$25,2))</f>
        <v/>
      </c>
      <c r="AT62" s="2" t="str">
        <f>IF(L62="","",L62*(Inflation!$B$2/AS62))</f>
        <v/>
      </c>
      <c r="AU62" s="2" t="str">
        <f>IF(M62="","",M62*(Inflation!$B$2/AS62))</f>
        <v/>
      </c>
      <c r="AV62" s="2" t="str">
        <f>IF(N62="","",N62*(Inflation!$B$2/AS62))</f>
        <v/>
      </c>
      <c r="AW62" s="2" t="str">
        <f>IF(S62="","",VLOOKUP(S62,Inflation!$A$2:'Inflation'!$B$25,2))</f>
        <v/>
      </c>
      <c r="AX62" s="2" t="str">
        <f>IF(P62="","",P62*(Inflation!$B$2/AW62))</f>
        <v/>
      </c>
      <c r="AY62" s="2" t="str">
        <f>IF(Q62="","",Q62*(Inflation!$B$2/AW62))</f>
        <v/>
      </c>
      <c r="AZ62" s="2" t="str">
        <f>IF(R62="","",R62*(Inflation!$B$2/AW62))</f>
        <v/>
      </c>
      <c r="BA62" s="2" t="str">
        <f>IF(W62="","",VLOOKUP(W62,Inflation!$A$2:'Inflation'!$B$25,2))</f>
        <v/>
      </c>
      <c r="BB62" s="2" t="str">
        <f>IF(T62="","",T62*(Inflation!$B$2/BA62))</f>
        <v/>
      </c>
      <c r="BC62" s="2" t="str">
        <f>IF(U62="","",U62*(Inflation!$B$2/BA62))</f>
        <v/>
      </c>
      <c r="BD62" s="2" t="str">
        <f>IF(V62="","",V62*(Inflation!$B$2/BA62))</f>
        <v/>
      </c>
      <c r="BE62" s="2" t="str">
        <f>IF(AA62="","",VLOOKUP(AA62,Inflation!$A$2:'Inflation'!$B$25,2))</f>
        <v/>
      </c>
      <c r="BF62" s="2" t="str">
        <f>IF(X62="","",X62*(Inflation!$B$2/BE62))</f>
        <v/>
      </c>
      <c r="BG62" s="2" t="str">
        <f>IF(Y62="","",Y62*(Inflation!$B$2/BE62))</f>
        <v/>
      </c>
      <c r="BH62" s="2" t="str">
        <f>IF(Z62="","",Z62*(Inflation!$B$2/BE62))</f>
        <v/>
      </c>
      <c r="BI62" s="2" t="str">
        <f>IF(AE62="","",VLOOKUP(AE62,Inflation!$A$2:'Inflation'!$B$25,2))</f>
        <v/>
      </c>
      <c r="BJ62" s="2" t="str">
        <f>IF(AB62="","",AB62*(Inflation!$B$2/BI62))</f>
        <v/>
      </c>
      <c r="BK62" s="2" t="str">
        <f>IF(AC62="","",AC62*(Inflation!$B$2/BI62))</f>
        <v/>
      </c>
      <c r="BL62" s="2" t="str">
        <f>IF(AD62="","",AD62*(Inflation!$B$2/BI62))</f>
        <v/>
      </c>
      <c r="BM62" s="2" t="str">
        <f>IF(AI62="","",VLOOKUP(AI62,Inflation!$A$2:'Inflation'!$B$25,2))</f>
        <v/>
      </c>
      <c r="BN62" s="2" t="str">
        <f>IF(AF62="","",AF62*(Inflation!$B$2/BM62))</f>
        <v/>
      </c>
      <c r="BO62" s="2" t="str">
        <f>IF(AG62="","",AG62*(Inflation!$B$2/BM62))</f>
        <v/>
      </c>
      <c r="BP62" s="2" t="str">
        <f>IF(AH62="","",AH62*(Inflation!$B$2/BM62))</f>
        <v/>
      </c>
      <c r="BQ62" s="2" t="str">
        <f>IF(AM62="","",VLOOKUP(AM62,Inflation!$A$2:'Inflation'!$B$25,2))</f>
        <v/>
      </c>
      <c r="BR62" s="2" t="str">
        <f>IF(AJ62="","",AJ62*(Inflation!$B$2/BQ62))</f>
        <v/>
      </c>
      <c r="BS62" s="2" t="str">
        <f>IF(AK62="","",AK62*(Inflation!$B$2/BQ62))</f>
        <v/>
      </c>
      <c r="BT62" s="2" t="str">
        <f>IF(AL62="","",AL62*(Inflation!$B$2/BQ62))</f>
        <v/>
      </c>
    </row>
    <row r="63" spans="1:72" ht="21" x14ac:dyDescent="0.35">
      <c r="A63" s="9" t="s">
        <v>354</v>
      </c>
      <c r="B63" s="9" t="s">
        <v>38</v>
      </c>
      <c r="C63" s="9" t="s">
        <v>352</v>
      </c>
      <c r="D63" s="49" t="s">
        <v>355</v>
      </c>
      <c r="E63" s="52"/>
      <c r="F63" s="56" t="s">
        <v>584</v>
      </c>
      <c r="G63" s="90" t="s">
        <v>720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O63" s="2" t="str">
        <f>IF(K63="","",VLOOKUP(K63,Inflation!$A$2:'Inflation'!$B$25,2))</f>
        <v/>
      </c>
      <c r="AP63" s="2" t="str">
        <f>IF(H63="","",H63*(Inflation!$B$2/AO63))</f>
        <v/>
      </c>
      <c r="AQ63" s="2" t="str">
        <f>IF(I63="","",I63*(Inflation!$B$2/AO63))</f>
        <v/>
      </c>
      <c r="AR63" s="2" t="str">
        <f>IF(J63="","",J63*(Inflation!$B$2/AO63))</f>
        <v/>
      </c>
      <c r="AS63" s="2" t="str">
        <f>IF(O63="","",VLOOKUP(O63,Inflation!$A$2:'Inflation'!$B$25,2))</f>
        <v/>
      </c>
      <c r="AT63" s="2" t="str">
        <f>IF(L63="","",L63*(Inflation!$B$2/AS63))</f>
        <v/>
      </c>
      <c r="AU63" s="2" t="str">
        <f>IF(M63="","",M63*(Inflation!$B$2/AS63))</f>
        <v/>
      </c>
      <c r="AV63" s="2" t="str">
        <f>IF(N63="","",N63*(Inflation!$B$2/AS63))</f>
        <v/>
      </c>
      <c r="AW63" s="2" t="str">
        <f>IF(S63="","",VLOOKUP(S63,Inflation!$A$2:'Inflation'!$B$25,2))</f>
        <v/>
      </c>
      <c r="AX63" s="2" t="str">
        <f>IF(P63="","",P63*(Inflation!$B$2/AW63))</f>
        <v/>
      </c>
      <c r="AY63" s="2" t="str">
        <f>IF(Q63="","",Q63*(Inflation!$B$2/AW63))</f>
        <v/>
      </c>
      <c r="AZ63" s="2" t="str">
        <f>IF(R63="","",R63*(Inflation!$B$2/AW63))</f>
        <v/>
      </c>
      <c r="BA63" s="2" t="str">
        <f>IF(W63="","",VLOOKUP(W63,Inflation!$A$2:'Inflation'!$B$25,2))</f>
        <v/>
      </c>
      <c r="BB63" s="2" t="str">
        <f>IF(T63="","",T63*(Inflation!$B$2/BA63))</f>
        <v/>
      </c>
      <c r="BC63" s="2" t="str">
        <f>IF(U63="","",U63*(Inflation!$B$2/BA63))</f>
        <v/>
      </c>
      <c r="BD63" s="2" t="str">
        <f>IF(V63="","",V63*(Inflation!$B$2/BA63))</f>
        <v/>
      </c>
      <c r="BE63" s="2" t="str">
        <f>IF(AA63="","",VLOOKUP(AA63,Inflation!$A$2:'Inflation'!$B$25,2))</f>
        <v/>
      </c>
      <c r="BF63" s="2" t="str">
        <f>IF(X63="","",X63*(Inflation!$B$2/BE63))</f>
        <v/>
      </c>
      <c r="BG63" s="2" t="str">
        <f>IF(Y63="","",Y63*(Inflation!$B$2/BE63))</f>
        <v/>
      </c>
      <c r="BH63" s="2" t="str">
        <f>IF(Z63="","",Z63*(Inflation!$B$2/BE63))</f>
        <v/>
      </c>
      <c r="BI63" s="2" t="str">
        <f>IF(AE63="","",VLOOKUP(AE63,Inflation!$A$2:'Inflation'!$B$25,2))</f>
        <v/>
      </c>
      <c r="BJ63" s="2" t="str">
        <f>IF(AB63="","",AB63*(Inflation!$B$2/BI63))</f>
        <v/>
      </c>
      <c r="BK63" s="2" t="str">
        <f>IF(AC63="","",AC63*(Inflation!$B$2/BI63))</f>
        <v/>
      </c>
      <c r="BL63" s="2" t="str">
        <f>IF(AD63="","",AD63*(Inflation!$B$2/BI63))</f>
        <v/>
      </c>
      <c r="BM63" s="2" t="str">
        <f>IF(AI63="","",VLOOKUP(AI63,Inflation!$A$2:'Inflation'!$B$25,2))</f>
        <v/>
      </c>
      <c r="BN63" s="2" t="str">
        <f>IF(AF63="","",AF63*(Inflation!$B$2/BM63))</f>
        <v/>
      </c>
      <c r="BO63" s="2" t="str">
        <f>IF(AG63="","",AG63*(Inflation!$B$2/BM63))</f>
        <v/>
      </c>
      <c r="BP63" s="2" t="str">
        <f>IF(AH63="","",AH63*(Inflation!$B$2/BM63))</f>
        <v/>
      </c>
      <c r="BQ63" s="2" t="str">
        <f>IF(AM63="","",VLOOKUP(AM63,Inflation!$A$2:'Inflation'!$B$25,2))</f>
        <v/>
      </c>
      <c r="BR63" s="2" t="str">
        <f>IF(AJ63="","",AJ63*(Inflation!$B$2/BQ63))</f>
        <v/>
      </c>
      <c r="BS63" s="2" t="str">
        <f>IF(AK63="","",AK63*(Inflation!$B$2/BQ63))</f>
        <v/>
      </c>
      <c r="BT63" s="2" t="str">
        <f>IF(AL63="","",AL63*(Inflation!$B$2/BQ63))</f>
        <v/>
      </c>
    </row>
    <row r="64" spans="1:72" s="109" customFormat="1" x14ac:dyDescent="0.35">
      <c r="A64" s="105" t="s">
        <v>356</v>
      </c>
      <c r="B64" s="105" t="s">
        <v>34</v>
      </c>
      <c r="C64" s="105" t="s">
        <v>62</v>
      </c>
      <c r="D64" s="106" t="s">
        <v>357</v>
      </c>
      <c r="E64" s="55"/>
      <c r="F64" s="57" t="s">
        <v>585</v>
      </c>
      <c r="G64" s="91" t="s">
        <v>699</v>
      </c>
      <c r="H64" s="107"/>
      <c r="I64" s="107">
        <v>-55</v>
      </c>
      <c r="J64" s="107">
        <v>-173</v>
      </c>
      <c r="K64" s="108">
        <v>2018</v>
      </c>
      <c r="L64" s="107"/>
      <c r="M64" s="107">
        <v>-55</v>
      </c>
      <c r="N64" s="107">
        <v>-173</v>
      </c>
      <c r="O64" s="108">
        <v>2018</v>
      </c>
      <c r="P64" s="107"/>
      <c r="Q64" s="107">
        <v>-109</v>
      </c>
      <c r="R64" s="107">
        <v>-513</v>
      </c>
      <c r="S64" s="108">
        <v>2018</v>
      </c>
      <c r="T64" s="107"/>
      <c r="U64" s="107">
        <v>-109</v>
      </c>
      <c r="V64" s="107">
        <v>-513</v>
      </c>
      <c r="W64" s="108">
        <v>2018</v>
      </c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O64" s="105">
        <f>IF(K64="","",VLOOKUP(K64,Inflation!$A$2:'Inflation'!$B$25,2))</f>
        <v>110.339</v>
      </c>
      <c r="AP64" s="105" t="str">
        <f>IF(H64="","",H64*(Inflation!$B$2/AO64))</f>
        <v/>
      </c>
      <c r="AQ64" s="105">
        <f>IF(I64="","",I64*(Inflation!$B$2/AO64))</f>
        <v>-39.768939359609931</v>
      </c>
      <c r="AR64" s="105">
        <f>IF(J64="","",J64*(Inflation!$B$2/AO64))</f>
        <v>-125.09139107659125</v>
      </c>
      <c r="AS64" s="105">
        <f>IF(O64="","",VLOOKUP(O64,Inflation!$A$2:'Inflation'!$B$25,2))</f>
        <v>110.339</v>
      </c>
      <c r="AT64" s="105" t="str">
        <f>IF(L64="","",L64*(Inflation!$B$2/AS64))</f>
        <v/>
      </c>
      <c r="AU64" s="105">
        <f>IF(M64="","",M64*(Inflation!$B$2/AS64))</f>
        <v>-39.768939359609931</v>
      </c>
      <c r="AV64" s="105">
        <f>IF(N64="","",N64*(Inflation!$B$2/AS64))</f>
        <v>-125.09139107659125</v>
      </c>
      <c r="AW64" s="105">
        <f>IF(S64="","",VLOOKUP(S64,Inflation!$A$2:'Inflation'!$B$25,2))</f>
        <v>110.339</v>
      </c>
      <c r="AX64" s="105" t="str">
        <f>IF(P64="","",P64*(Inflation!$B$2/AW64))</f>
        <v/>
      </c>
      <c r="AY64" s="105">
        <f>IF(Q64="","",Q64*(Inflation!$B$2/AW64))</f>
        <v>-78.814807094499685</v>
      </c>
      <c r="AZ64" s="105">
        <f>IF(R64="","",R64*(Inflation!$B$2/AW64))</f>
        <v>-370.93574348145268</v>
      </c>
      <c r="BA64" s="105">
        <f>IF(W64="","",VLOOKUP(W64,Inflation!$A$2:'Inflation'!$B$25,2))</f>
        <v>110.339</v>
      </c>
      <c r="BB64" s="105" t="str">
        <f>IF(T64="","",T64*(Inflation!$B$2/BA64))</f>
        <v/>
      </c>
      <c r="BC64" s="105">
        <f>IF(U64="","",U64*(Inflation!$B$2/BA64))</f>
        <v>-78.814807094499685</v>
      </c>
      <c r="BD64" s="105">
        <f>IF(V64="","",V64*(Inflation!$B$2/BA64))</f>
        <v>-370.93574348145268</v>
      </c>
      <c r="BE64" s="105" t="str">
        <f>IF(AA64="","",VLOOKUP(AA64,Inflation!$A$2:'Inflation'!$B$25,2))</f>
        <v/>
      </c>
      <c r="BF64" s="105" t="str">
        <f>IF(X64="","",X64*(Inflation!$B$2/BE64))</f>
        <v/>
      </c>
      <c r="BG64" s="105" t="str">
        <f>IF(Y64="","",Y64*(Inflation!$B$2/BE64))</f>
        <v/>
      </c>
      <c r="BH64" s="105" t="str">
        <f>IF(Z64="","",Z64*(Inflation!$B$2/BE64))</f>
        <v/>
      </c>
      <c r="BI64" s="105" t="str">
        <f>IF(AE64="","",VLOOKUP(AE64,Inflation!$A$2:'Inflation'!$B$25,2))</f>
        <v/>
      </c>
      <c r="BJ64" s="105" t="str">
        <f>IF(AB64="","",AB64*(Inflation!$B$2/BI64))</f>
        <v/>
      </c>
      <c r="BK64" s="105" t="str">
        <f>IF(AC64="","",AC64*(Inflation!$B$2/BI64))</f>
        <v/>
      </c>
      <c r="BL64" s="105" t="str">
        <f>IF(AD64="","",AD64*(Inflation!$B$2/BI64))</f>
        <v/>
      </c>
      <c r="BM64" s="105" t="str">
        <f>IF(AI64="","",VLOOKUP(AI64,Inflation!$A$2:'Inflation'!$B$25,2))</f>
        <v/>
      </c>
      <c r="BN64" s="105" t="str">
        <f>IF(AF64="","",AF64*(Inflation!$B$2/BM64))</f>
        <v/>
      </c>
      <c r="BO64" s="105" t="str">
        <f>IF(AG64="","",AG64*(Inflation!$B$2/BM64))</f>
        <v/>
      </c>
      <c r="BP64" s="105" t="str">
        <f>IF(AH64="","",AH64*(Inflation!$B$2/BM64))</f>
        <v/>
      </c>
      <c r="BQ64" s="105" t="str">
        <f>IF(AM64="","",VLOOKUP(AM64,Inflation!$A$2:'Inflation'!$B$25,2))</f>
        <v/>
      </c>
      <c r="BR64" s="105" t="str">
        <f>IF(AJ64="","",AJ64*(Inflation!$B$2/BQ64))</f>
        <v/>
      </c>
      <c r="BS64" s="105" t="str">
        <f>IF(AK64="","",AK64*(Inflation!$B$2/BQ64))</f>
        <v/>
      </c>
      <c r="BT64" s="105" t="str">
        <f>IF(AL64="","",AL64*(Inflation!$B$2/BQ64))</f>
        <v/>
      </c>
    </row>
    <row r="65" spans="1:72" s="109" customFormat="1" ht="21" x14ac:dyDescent="0.35">
      <c r="A65" s="105" t="s">
        <v>358</v>
      </c>
      <c r="B65" s="105" t="s">
        <v>34</v>
      </c>
      <c r="C65" s="105" t="s">
        <v>62</v>
      </c>
      <c r="D65" s="106" t="s">
        <v>359</v>
      </c>
      <c r="E65" s="55" t="s">
        <v>712</v>
      </c>
      <c r="F65" s="57" t="s">
        <v>586</v>
      </c>
      <c r="G65" s="91" t="s">
        <v>706</v>
      </c>
      <c r="H65" s="105"/>
      <c r="I65" s="107">
        <v>7</v>
      </c>
      <c r="J65" s="107">
        <v>46</v>
      </c>
      <c r="K65" s="105">
        <v>2018</v>
      </c>
      <c r="L65" s="105"/>
      <c r="M65" s="107">
        <v>-2</v>
      </c>
      <c r="N65" s="107">
        <v>43</v>
      </c>
      <c r="O65" s="105">
        <v>2018</v>
      </c>
      <c r="P65" s="107">
        <v>-153</v>
      </c>
      <c r="Q65" s="107"/>
      <c r="R65" s="107"/>
      <c r="S65" s="108">
        <v>2018</v>
      </c>
      <c r="T65" s="107">
        <v>-127</v>
      </c>
      <c r="U65" s="107"/>
      <c r="V65" s="107"/>
      <c r="W65" s="108">
        <v>2018</v>
      </c>
      <c r="X65" s="107"/>
      <c r="Y65" s="107"/>
      <c r="Z65" s="107"/>
      <c r="AA65" s="108">
        <v>2018</v>
      </c>
      <c r="AB65" s="107"/>
      <c r="AC65" s="107"/>
      <c r="AD65" s="107"/>
      <c r="AE65" s="108">
        <v>2018</v>
      </c>
      <c r="AF65" s="105"/>
      <c r="AG65" s="105"/>
      <c r="AH65" s="105"/>
      <c r="AI65" s="105"/>
      <c r="AJ65" s="105"/>
      <c r="AK65" s="105"/>
      <c r="AL65" s="105"/>
      <c r="AM65" s="105"/>
      <c r="AO65" s="105">
        <f>IF(K65="","",VLOOKUP(K65,Inflation!$A$2:'Inflation'!$B$25,2))</f>
        <v>110.339</v>
      </c>
      <c r="AP65" s="105" t="str">
        <f>IF(H65="","",H65*(Inflation!$B$2/AO65))</f>
        <v/>
      </c>
      <c r="AQ65" s="105">
        <f>IF(I65="","",I65*(Inflation!$B$2/AO65))</f>
        <v>5.0615013730412644</v>
      </c>
      <c r="AR65" s="105">
        <f>IF(J65="","",J65*(Inflation!$B$2/AO65))</f>
        <v>33.26129473712831</v>
      </c>
      <c r="AS65" s="105">
        <f>IF(O65="","",VLOOKUP(O65,Inflation!$A$2:'Inflation'!$B$25,2))</f>
        <v>110.339</v>
      </c>
      <c r="AT65" s="105" t="str">
        <f>IF(L65="","",L65*(Inflation!$B$2/AS65))</f>
        <v/>
      </c>
      <c r="AU65" s="105">
        <f>IF(M65="","",M65*(Inflation!$B$2/AS65))</f>
        <v>-1.4461432494403612</v>
      </c>
      <c r="AV65" s="105">
        <f>IF(N65="","",N65*(Inflation!$B$2/AS65))</f>
        <v>31.092079862967765</v>
      </c>
      <c r="AW65" s="105">
        <f>IF(S65="","",VLOOKUP(S65,Inflation!$A$2:'Inflation'!$B$25,2))</f>
        <v>110.339</v>
      </c>
      <c r="AX65" s="105">
        <f>IF(P65="","",P65*(Inflation!$B$2/AW65))</f>
        <v>-110.62995858218763</v>
      </c>
      <c r="AY65" s="105" t="str">
        <f>IF(Q65="","",Q65*(Inflation!$B$2/AW65))</f>
        <v/>
      </c>
      <c r="AZ65" s="105" t="str">
        <f>IF(R65="","",R65*(Inflation!$B$2/AW65))</f>
        <v/>
      </c>
      <c r="BA65" s="105">
        <f>IF(W65="","",VLOOKUP(W65,Inflation!$A$2:'Inflation'!$B$25,2))</f>
        <v>110.339</v>
      </c>
      <c r="BB65" s="105">
        <f>IF(T65="","",T65*(Inflation!$B$2/BA65))</f>
        <v>-91.830096339462941</v>
      </c>
      <c r="BC65" s="105" t="str">
        <f>IF(U65="","",U65*(Inflation!$B$2/BA65))</f>
        <v/>
      </c>
      <c r="BD65" s="105" t="str">
        <f>IF(V65="","",V65*(Inflation!$B$2/BA65))</f>
        <v/>
      </c>
      <c r="BE65" s="105">
        <f>IF(AA65="","",VLOOKUP(AA65,Inflation!$A$2:'Inflation'!$B$25,2))</f>
        <v>110.339</v>
      </c>
      <c r="BF65" s="105" t="str">
        <f>IF(X65="","",X65*(Inflation!$B$2/BE65))</f>
        <v/>
      </c>
      <c r="BG65" s="105" t="str">
        <f>IF(Y65="","",Y65*(Inflation!$B$2/BE65))</f>
        <v/>
      </c>
      <c r="BH65" s="105" t="str">
        <f>IF(Z65="","",Z65*(Inflation!$B$2/BE65))</f>
        <v/>
      </c>
      <c r="BI65" s="105">
        <f>IF(AE65="","",VLOOKUP(AE65,Inflation!$A$2:'Inflation'!$B$25,2))</f>
        <v>110.339</v>
      </c>
      <c r="BJ65" s="105" t="str">
        <f>IF(AB65="","",AB65*(Inflation!$B$2/BI65))</f>
        <v/>
      </c>
      <c r="BK65" s="105" t="str">
        <f>IF(AC65="","",AC65*(Inflation!$B$2/BI65))</f>
        <v/>
      </c>
      <c r="BL65" s="105" t="str">
        <f>IF(AD65="","",AD65*(Inflation!$B$2/BI65))</f>
        <v/>
      </c>
      <c r="BM65" s="105" t="str">
        <f>IF(AI65="","",VLOOKUP(AI65,Inflation!$A$2:'Inflation'!$B$25,2))</f>
        <v/>
      </c>
      <c r="BN65" s="105" t="str">
        <f>IF(AF65="","",AF65*(Inflation!$B$2/BM65))</f>
        <v/>
      </c>
      <c r="BO65" s="105" t="str">
        <f>IF(AG65="","",AG65*(Inflation!$B$2/BM65))</f>
        <v/>
      </c>
      <c r="BP65" s="105" t="str">
        <f>IF(AH65="","",AH65*(Inflation!$B$2/BM65))</f>
        <v/>
      </c>
      <c r="BQ65" s="105" t="str">
        <f>IF(AM65="","",VLOOKUP(AM65,Inflation!$A$2:'Inflation'!$B$25,2))</f>
        <v/>
      </c>
      <c r="BR65" s="105" t="str">
        <f>IF(AJ65="","",AJ65*(Inflation!$B$2/BQ65))</f>
        <v/>
      </c>
      <c r="BS65" s="105" t="str">
        <f>IF(AK65="","",AK65*(Inflation!$B$2/BQ65))</f>
        <v/>
      </c>
      <c r="BT65" s="105" t="str">
        <f>IF(AL65="","",AL65*(Inflation!$B$2/BQ65))</f>
        <v/>
      </c>
    </row>
    <row r="66" spans="1:72" ht="42" x14ac:dyDescent="0.35">
      <c r="A66" s="9" t="s">
        <v>360</v>
      </c>
      <c r="B66" s="9" t="s">
        <v>34</v>
      </c>
      <c r="C66" s="9" t="s">
        <v>32</v>
      </c>
      <c r="D66" s="49" t="s">
        <v>361</v>
      </c>
      <c r="E66" s="52" t="s">
        <v>472</v>
      </c>
      <c r="F66" s="57" t="s">
        <v>587</v>
      </c>
      <c r="G66" s="91" t="s">
        <v>700</v>
      </c>
      <c r="H66" s="60">
        <v>-13200</v>
      </c>
      <c r="I66" s="60">
        <v>-13200</v>
      </c>
      <c r="J66" s="60">
        <v>-13200</v>
      </c>
      <c r="K66" s="64">
        <v>2018</v>
      </c>
      <c r="L66" s="60">
        <v>-11200</v>
      </c>
      <c r="M66" s="60">
        <v>-11200</v>
      </c>
      <c r="N66" s="60">
        <v>-11200</v>
      </c>
      <c r="O66" s="64">
        <v>2018</v>
      </c>
      <c r="P66" s="60">
        <v>-14400</v>
      </c>
      <c r="Q66" s="60">
        <v>-14400</v>
      </c>
      <c r="R66" s="60">
        <v>-14400</v>
      </c>
      <c r="S66" s="64">
        <v>2018</v>
      </c>
      <c r="T66" s="60">
        <v>-10700</v>
      </c>
      <c r="U66" s="60">
        <v>-10700</v>
      </c>
      <c r="V66" s="60">
        <v>-10700</v>
      </c>
      <c r="W66" s="64">
        <v>2018</v>
      </c>
      <c r="X66" s="60">
        <v>-646</v>
      </c>
      <c r="Y66" s="60">
        <v>-646</v>
      </c>
      <c r="Z66" s="60">
        <v>-646</v>
      </c>
      <c r="AA66" s="64">
        <v>2018</v>
      </c>
      <c r="AB66" s="60">
        <v>-546</v>
      </c>
      <c r="AC66" s="60">
        <v>-546</v>
      </c>
      <c r="AD66" s="60">
        <v>-546</v>
      </c>
      <c r="AE66" s="64">
        <v>2018</v>
      </c>
      <c r="AF66" s="60">
        <v>-790</v>
      </c>
      <c r="AG66" s="60">
        <v>-790</v>
      </c>
      <c r="AH66" s="60">
        <v>-790</v>
      </c>
      <c r="AI66" s="64">
        <v>2018</v>
      </c>
      <c r="AJ66" s="60">
        <v>-667</v>
      </c>
      <c r="AK66" s="60">
        <v>-667</v>
      </c>
      <c r="AL66" s="60">
        <v>-667</v>
      </c>
      <c r="AM66" s="64">
        <v>2018</v>
      </c>
      <c r="AO66" s="2">
        <f>IF(K66="","",VLOOKUP(K66,Inflation!$A$2:'Inflation'!$B$25,2))</f>
        <v>110.339</v>
      </c>
      <c r="AP66" s="2">
        <f>IF(H66="","",H66*(Inflation!$B$2/AO66))</f>
        <v>-9544.5454463063834</v>
      </c>
      <c r="AQ66" s="2">
        <f>IF(I66="","",I66*(Inflation!$B$2/AO66))</f>
        <v>-9544.5454463063834</v>
      </c>
      <c r="AR66" s="2">
        <f>IF(J66="","",J66*(Inflation!$B$2/AO66))</f>
        <v>-9544.5454463063834</v>
      </c>
      <c r="AS66" s="2">
        <f>IF(O66="","",VLOOKUP(O66,Inflation!$A$2:'Inflation'!$B$25,2))</f>
        <v>110.339</v>
      </c>
      <c r="AT66" s="2">
        <f>IF(L66="","",L66*(Inflation!$B$2/AS66))</f>
        <v>-8098.4021968660227</v>
      </c>
      <c r="AU66" s="2">
        <f>IF(M66="","",M66*(Inflation!$B$2/AS66))</f>
        <v>-8098.4021968660227</v>
      </c>
      <c r="AV66" s="2">
        <f>IF(N66="","",N66*(Inflation!$B$2/AS66))</f>
        <v>-8098.4021968660227</v>
      </c>
      <c r="AW66" s="2">
        <f>IF(S66="","",VLOOKUP(S66,Inflation!$A$2:'Inflation'!$B$25,2))</f>
        <v>110.339</v>
      </c>
      <c r="AX66" s="2">
        <f>IF(P66="","",P66*(Inflation!$B$2/AW66))</f>
        <v>-10412.231395970601</v>
      </c>
      <c r="AY66" s="2">
        <f>IF(Q66="","",Q66*(Inflation!$B$2/AW66))</f>
        <v>-10412.231395970601</v>
      </c>
      <c r="AZ66" s="2">
        <f>IF(R66="","",R66*(Inflation!$B$2/AW66))</f>
        <v>-10412.231395970601</v>
      </c>
      <c r="BA66" s="2">
        <f>IF(W66="","",VLOOKUP(W66,Inflation!$A$2:'Inflation'!$B$25,2))</f>
        <v>110.339</v>
      </c>
      <c r="BB66" s="2">
        <f>IF(T66="","",T66*(Inflation!$B$2/BA66))</f>
        <v>-7736.8663845059327</v>
      </c>
      <c r="BC66" s="2">
        <f>IF(U66="","",U66*(Inflation!$B$2/BA66))</f>
        <v>-7736.8663845059327</v>
      </c>
      <c r="BD66" s="2">
        <f>IF(V66="","",V66*(Inflation!$B$2/BA66))</f>
        <v>-7736.8663845059327</v>
      </c>
      <c r="BE66" s="2">
        <f>IF(AA66="","",VLOOKUP(AA66,Inflation!$A$2:'Inflation'!$B$25,2))</f>
        <v>110.339</v>
      </c>
      <c r="BF66" s="2">
        <f>IF(X66="","",X66*(Inflation!$B$2/BE66))</f>
        <v>-467.10426956923669</v>
      </c>
      <c r="BG66" s="2">
        <f>IF(Y66="","",Y66*(Inflation!$B$2/BE66))</f>
        <v>-467.10426956923669</v>
      </c>
      <c r="BH66" s="2">
        <f>IF(Z66="","",Z66*(Inflation!$B$2/BE66))</f>
        <v>-467.10426956923669</v>
      </c>
      <c r="BI66" s="2">
        <f>IF(AE66="","",VLOOKUP(AE66,Inflation!$A$2:'Inflation'!$B$25,2))</f>
        <v>110.339</v>
      </c>
      <c r="BJ66" s="2">
        <f>IF(AB66="","",AB66*(Inflation!$B$2/BI66))</f>
        <v>-394.7971070972186</v>
      </c>
      <c r="BK66" s="2">
        <f>IF(AC66="","",AC66*(Inflation!$B$2/BI66))</f>
        <v>-394.7971070972186</v>
      </c>
      <c r="BL66" s="2">
        <f>IF(AD66="","",AD66*(Inflation!$B$2/BI66))</f>
        <v>-394.7971070972186</v>
      </c>
      <c r="BM66" s="2">
        <f>IF(AI66="","",VLOOKUP(AI66,Inflation!$A$2:'Inflation'!$B$25,2))</f>
        <v>110.339</v>
      </c>
      <c r="BN66" s="2">
        <f>IF(AF66="","",AF66*(Inflation!$B$2/BM66))</f>
        <v>-571.22658352894268</v>
      </c>
      <c r="BO66" s="2">
        <f>IF(AG66="","",AG66*(Inflation!$B$2/BM66))</f>
        <v>-571.22658352894268</v>
      </c>
      <c r="BP66" s="2">
        <f>IF(AH66="","",AH66*(Inflation!$B$2/BM66))</f>
        <v>-571.22658352894268</v>
      </c>
      <c r="BQ66" s="2">
        <f>IF(AM66="","",VLOOKUP(AM66,Inflation!$A$2:'Inflation'!$B$25,2))</f>
        <v>110.339</v>
      </c>
      <c r="BR66" s="2">
        <f>IF(AJ66="","",AJ66*(Inflation!$B$2/BQ66))</f>
        <v>-482.28877368836044</v>
      </c>
      <c r="BS66" s="2">
        <f>IF(AK66="","",AK66*(Inflation!$B$2/BQ66))</f>
        <v>-482.28877368836044</v>
      </c>
      <c r="BT66" s="2">
        <f>IF(AL66="","",AL66*(Inflation!$B$2/BQ66))</f>
        <v>-482.28877368836044</v>
      </c>
    </row>
    <row r="67" spans="1:72" ht="31.5" x14ac:dyDescent="0.35">
      <c r="A67" s="2" t="s">
        <v>362</v>
      </c>
      <c r="B67" s="2" t="s">
        <v>34</v>
      </c>
      <c r="C67" s="2" t="s">
        <v>32</v>
      </c>
      <c r="D67" s="3" t="s">
        <v>363</v>
      </c>
      <c r="E67" s="5"/>
      <c r="F67" s="57" t="s">
        <v>588</v>
      </c>
      <c r="G67" s="91" t="s">
        <v>701</v>
      </c>
      <c r="H67" s="59"/>
      <c r="I67" s="2">
        <v>-210</v>
      </c>
      <c r="J67" s="2">
        <v>-480</v>
      </c>
      <c r="K67" s="63">
        <v>2016</v>
      </c>
      <c r="L67" s="59"/>
      <c r="M67" s="2">
        <v>-230</v>
      </c>
      <c r="N67" s="2">
        <v>-530</v>
      </c>
      <c r="O67" s="63">
        <v>2016</v>
      </c>
      <c r="P67" s="2">
        <v>-41</v>
      </c>
      <c r="Q67" s="59"/>
      <c r="R67" s="59"/>
      <c r="S67" s="63">
        <v>2016</v>
      </c>
      <c r="T67" s="2">
        <v>-33</v>
      </c>
      <c r="U67" s="59"/>
      <c r="V67" s="59"/>
      <c r="W67" s="63">
        <v>2016</v>
      </c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O67" s="2">
        <f>IF(K67="","",VLOOKUP(K67,Inflation!$A$2:'Inflation'!$B$25,2))</f>
        <v>105.74</v>
      </c>
      <c r="AP67" s="2" t="str">
        <f>IF(H67="","",H67*(Inflation!$B$2/AO67))</f>
        <v/>
      </c>
      <c r="AQ67" s="2">
        <f>IF(I67="","",I67*(Inflation!$B$2/AO67))</f>
        <v>-158.44930962738795</v>
      </c>
      <c r="AR67" s="2">
        <f>IF(J67="","",J67*(Inflation!$B$2/AO67))</f>
        <v>-362.16985057688674</v>
      </c>
      <c r="AS67" s="2">
        <f>IF(O67="","",VLOOKUP(O67,Inflation!$A$2:'Inflation'!$B$25,2))</f>
        <v>105.74</v>
      </c>
      <c r="AT67" s="2" t="str">
        <f>IF(L67="","",L67*(Inflation!$B$2/AS67))</f>
        <v/>
      </c>
      <c r="AU67" s="2">
        <f>IF(M67="","",M67*(Inflation!$B$2/AS67))</f>
        <v>-173.53972006809155</v>
      </c>
      <c r="AV67" s="2">
        <f>IF(N67="","",N67*(Inflation!$B$2/AS67))</f>
        <v>-399.89587667864578</v>
      </c>
      <c r="AW67" s="2">
        <f>IF(S67="","",VLOOKUP(S67,Inflation!$A$2:'Inflation'!$B$25,2))</f>
        <v>105.74</v>
      </c>
      <c r="AX67" s="2">
        <f>IF(P67="","",P67*(Inflation!$B$2/AW67))</f>
        <v>-30.935341403442408</v>
      </c>
      <c r="AY67" s="2" t="str">
        <f>IF(Q67="","",Q67*(Inflation!$B$2/AW67))</f>
        <v/>
      </c>
      <c r="AZ67" s="2" t="str">
        <f>IF(R67="","",R67*(Inflation!$B$2/AW67))</f>
        <v/>
      </c>
      <c r="BA67" s="2">
        <f>IF(W67="","",VLOOKUP(W67,Inflation!$A$2:'Inflation'!$B$25,2))</f>
        <v>105.74</v>
      </c>
      <c r="BB67" s="2">
        <f>IF(T67="","",T67*(Inflation!$B$2/BA67))</f>
        <v>-24.899177227160962</v>
      </c>
      <c r="BC67" s="2" t="str">
        <f>IF(U67="","",U67*(Inflation!$B$2/BA67))</f>
        <v/>
      </c>
      <c r="BD67" s="2" t="str">
        <f>IF(V67="","",V67*(Inflation!$B$2/BA67))</f>
        <v/>
      </c>
      <c r="BE67" s="2" t="str">
        <f>IF(AA67="","",VLOOKUP(AA67,Inflation!$A$2:'Inflation'!$B$25,2))</f>
        <v/>
      </c>
      <c r="BF67" s="2" t="str">
        <f>IF(X67="","",X67*(Inflation!$B$2/BE67))</f>
        <v/>
      </c>
      <c r="BG67" s="2" t="str">
        <f>IF(Y67="","",Y67*(Inflation!$B$2/BE67))</f>
        <v/>
      </c>
      <c r="BH67" s="2" t="str">
        <f>IF(Z67="","",Z67*(Inflation!$B$2/BE67))</f>
        <v/>
      </c>
      <c r="BI67" s="2" t="str">
        <f>IF(AE67="","",VLOOKUP(AE67,Inflation!$A$2:'Inflation'!$B$25,2))</f>
        <v/>
      </c>
      <c r="BJ67" s="2" t="str">
        <f>IF(AB67="","",AB67*(Inflation!$B$2/BI67))</f>
        <v/>
      </c>
      <c r="BK67" s="2" t="str">
        <f>IF(AC67="","",AC67*(Inflation!$B$2/BI67))</f>
        <v/>
      </c>
      <c r="BL67" s="2" t="str">
        <f>IF(AD67="","",AD67*(Inflation!$B$2/BI67))</f>
        <v/>
      </c>
      <c r="BM67" s="2" t="str">
        <f>IF(AI67="","",VLOOKUP(AI67,Inflation!$A$2:'Inflation'!$B$25,2))</f>
        <v/>
      </c>
      <c r="BN67" s="2" t="str">
        <f>IF(AF67="","",AF67*(Inflation!$B$2/BM67))</f>
        <v/>
      </c>
      <c r="BO67" s="2" t="str">
        <f>IF(AG67="","",AG67*(Inflation!$B$2/BM67))</f>
        <v/>
      </c>
      <c r="BP67" s="2" t="str">
        <f>IF(AH67="","",AH67*(Inflation!$B$2/BM67))</f>
        <v/>
      </c>
      <c r="BQ67" s="2" t="str">
        <f>IF(AM67="","",VLOOKUP(AM67,Inflation!$A$2:'Inflation'!$B$25,2))</f>
        <v/>
      </c>
      <c r="BR67" s="2" t="str">
        <f>IF(AJ67="","",AJ67*(Inflation!$B$2/BQ67))</f>
        <v/>
      </c>
      <c r="BS67" s="2" t="str">
        <f>IF(AK67="","",AK67*(Inflation!$B$2/BQ67))</f>
        <v/>
      </c>
      <c r="BT67" s="2" t="str">
        <f>IF(AL67="","",AL67*(Inflation!$B$2/BQ67))</f>
        <v/>
      </c>
    </row>
    <row r="68" spans="1:72" ht="21" x14ac:dyDescent="0.35">
      <c r="A68" s="2" t="s">
        <v>364</v>
      </c>
      <c r="B68" s="2" t="s">
        <v>34</v>
      </c>
      <c r="C68" s="2" t="s">
        <v>32</v>
      </c>
      <c r="D68" s="3" t="s">
        <v>365</v>
      </c>
      <c r="E68" s="5"/>
      <c r="F68" s="57" t="s">
        <v>589</v>
      </c>
      <c r="G68" s="91" t="s">
        <v>711</v>
      </c>
      <c r="H68" s="93">
        <f>-5.9+(-2.5)</f>
        <v>-8.4</v>
      </c>
      <c r="I68" s="2"/>
      <c r="J68" s="2"/>
      <c r="K68" s="94">
        <v>2016</v>
      </c>
      <c r="L68" s="93">
        <f>-6.5+(-8.1)</f>
        <v>-14.6</v>
      </c>
      <c r="M68" s="2"/>
      <c r="N68" s="2"/>
      <c r="O68" s="63">
        <v>2016</v>
      </c>
      <c r="P68" s="59">
        <v>-110</v>
      </c>
      <c r="Q68" s="2"/>
      <c r="R68" s="2"/>
      <c r="S68" s="63">
        <v>2016</v>
      </c>
      <c r="T68" s="59">
        <v>-110</v>
      </c>
      <c r="U68" s="2"/>
      <c r="V68" s="2"/>
      <c r="W68" s="63">
        <v>2016</v>
      </c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O68" s="2">
        <f>IF(K68="","",VLOOKUP(K68,Inflation!$A$2:'Inflation'!$B$25,2))</f>
        <v>105.74</v>
      </c>
      <c r="AP68" s="2">
        <f>IF(H68="","",H68*(Inflation!$B$2/AO68))</f>
        <v>-6.3379723850955187</v>
      </c>
      <c r="AQ68" s="2" t="str">
        <f>IF(I68="","",I68*(Inflation!$B$2/AO68))</f>
        <v/>
      </c>
      <c r="AR68" s="2" t="str">
        <f>IF(J68="","",J68*(Inflation!$B$2/AO68))</f>
        <v/>
      </c>
      <c r="AS68" s="2">
        <f>IF(O68="","",VLOOKUP(O68,Inflation!$A$2:'Inflation'!$B$25,2))</f>
        <v>105.74</v>
      </c>
      <c r="AT68" s="2">
        <f>IF(L68="","",L68*(Inflation!$B$2/AS68))</f>
        <v>-11.015999621713638</v>
      </c>
      <c r="AU68" s="2" t="str">
        <f>IF(M68="","",M68*(Inflation!$B$2/AS68))</f>
        <v/>
      </c>
      <c r="AV68" s="2" t="str">
        <f>IF(N68="","",N68*(Inflation!$B$2/AS68))</f>
        <v/>
      </c>
      <c r="AW68" s="2">
        <f>IF(S68="","",VLOOKUP(S68,Inflation!$A$2:'Inflation'!$B$25,2))</f>
        <v>105.74</v>
      </c>
      <c r="AX68" s="2">
        <f>IF(P68="","",P68*(Inflation!$B$2/AW68))</f>
        <v>-82.997257423869883</v>
      </c>
      <c r="AY68" s="2" t="str">
        <f>IF(Q68="","",Q68*(Inflation!$B$2/AW68))</f>
        <v/>
      </c>
      <c r="AZ68" s="2" t="str">
        <f>IF(R68="","",R68*(Inflation!$B$2/AW68))</f>
        <v/>
      </c>
      <c r="BA68" s="2">
        <f>IF(W68="","",VLOOKUP(W68,Inflation!$A$2:'Inflation'!$B$25,2))</f>
        <v>105.74</v>
      </c>
      <c r="BB68" s="2">
        <f>IF(T68="","",T68*(Inflation!$B$2/BA68))</f>
        <v>-82.997257423869883</v>
      </c>
      <c r="BC68" s="2" t="str">
        <f>IF(U68="","",U68*(Inflation!$B$2/BA68))</f>
        <v/>
      </c>
      <c r="BD68" s="2" t="str">
        <f>IF(V68="","",V68*(Inflation!$B$2/BA68))</f>
        <v/>
      </c>
      <c r="BE68" s="2" t="str">
        <f>IF(AA68="","",VLOOKUP(AA68,Inflation!$A$2:'Inflation'!$B$25,2))</f>
        <v/>
      </c>
      <c r="BF68" s="2" t="str">
        <f>IF(X68="","",X68*(Inflation!$B$2/BE68))</f>
        <v/>
      </c>
      <c r="BG68" s="2" t="str">
        <f>IF(Y68="","",Y68*(Inflation!$B$2/BE68))</f>
        <v/>
      </c>
      <c r="BH68" s="2" t="str">
        <f>IF(Z68="","",Z68*(Inflation!$B$2/BE68))</f>
        <v/>
      </c>
      <c r="BI68" s="2" t="str">
        <f>IF(AE68="","",VLOOKUP(AE68,Inflation!$A$2:'Inflation'!$B$25,2))</f>
        <v/>
      </c>
      <c r="BJ68" s="2" t="str">
        <f>IF(AB68="","",AB68*(Inflation!$B$2/BI68))</f>
        <v/>
      </c>
      <c r="BK68" s="2" t="str">
        <f>IF(AC68="","",AC68*(Inflation!$B$2/BI68))</f>
        <v/>
      </c>
      <c r="BL68" s="2" t="str">
        <f>IF(AD68="","",AD68*(Inflation!$B$2/BI68))</f>
        <v/>
      </c>
      <c r="BM68" s="2" t="str">
        <f>IF(AI68="","",VLOOKUP(AI68,Inflation!$A$2:'Inflation'!$B$25,2))</f>
        <v/>
      </c>
      <c r="BN68" s="2" t="str">
        <f>IF(AF68="","",AF68*(Inflation!$B$2/BM68))</f>
        <v/>
      </c>
      <c r="BO68" s="2" t="str">
        <f>IF(AG68="","",AG68*(Inflation!$B$2/BM68))</f>
        <v/>
      </c>
      <c r="BP68" s="2" t="str">
        <f>IF(AH68="","",AH68*(Inflation!$B$2/BM68))</f>
        <v/>
      </c>
      <c r="BQ68" s="2" t="str">
        <f>IF(AM68="","",VLOOKUP(AM68,Inflation!$A$2:'Inflation'!$B$25,2))</f>
        <v/>
      </c>
      <c r="BR68" s="2" t="str">
        <f>IF(AJ68="","",AJ68*(Inflation!$B$2/BQ68))</f>
        <v/>
      </c>
      <c r="BS68" s="2" t="str">
        <f>IF(AK68="","",AK68*(Inflation!$B$2/BQ68))</f>
        <v/>
      </c>
      <c r="BT68" s="2" t="str">
        <f>IF(AL68="","",AL68*(Inflation!$B$2/BQ68))</f>
        <v/>
      </c>
    </row>
    <row r="69" spans="1:72" ht="21" x14ac:dyDescent="0.35">
      <c r="A69" s="2" t="s">
        <v>366</v>
      </c>
      <c r="B69" s="2" t="s">
        <v>34</v>
      </c>
      <c r="C69" s="2" t="s">
        <v>32</v>
      </c>
      <c r="D69" s="3" t="s">
        <v>367</v>
      </c>
      <c r="E69" s="5"/>
      <c r="F69" s="57" t="s">
        <v>590</v>
      </c>
      <c r="G69" s="91" t="s">
        <v>702</v>
      </c>
      <c r="H69" s="2"/>
      <c r="I69" s="2"/>
      <c r="J69" s="2"/>
      <c r="K69" s="2"/>
      <c r="L69" s="2"/>
      <c r="M69" s="2"/>
      <c r="N69" s="2"/>
      <c r="O69" s="2"/>
      <c r="P69" s="59">
        <v>-68</v>
      </c>
      <c r="Q69" s="2"/>
      <c r="R69" s="2"/>
      <c r="S69" s="63">
        <v>2017</v>
      </c>
      <c r="T69" s="59">
        <v>-76</v>
      </c>
      <c r="U69" s="2"/>
      <c r="V69" s="2"/>
      <c r="W69" s="63">
        <v>2017</v>
      </c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O69" s="2" t="str">
        <f>IF(K69="","",VLOOKUP(K69,Inflation!$A$2:'Inflation'!$B$25,2))</f>
        <v/>
      </c>
      <c r="AP69" s="2" t="str">
        <f>IF(H69="","",H69*(Inflation!$B$2/AO69))</f>
        <v/>
      </c>
      <c r="AQ69" s="2" t="str">
        <f>IF(I69="","",I69*(Inflation!$B$2/AO69))</f>
        <v/>
      </c>
      <c r="AR69" s="2" t="str">
        <f>IF(J69="","",J69*(Inflation!$B$2/AO69))</f>
        <v/>
      </c>
      <c r="AS69" s="2" t="str">
        <f>IF(O69="","",VLOOKUP(O69,Inflation!$A$2:'Inflation'!$B$25,2))</f>
        <v/>
      </c>
      <c r="AT69" s="2" t="str">
        <f>IF(L69="","",L69*(Inflation!$B$2/AS69))</f>
        <v/>
      </c>
      <c r="AU69" s="2" t="str">
        <f>IF(M69="","",M69*(Inflation!$B$2/AS69))</f>
        <v/>
      </c>
      <c r="AV69" s="2" t="str">
        <f>IF(N69="","",N69*(Inflation!$B$2/AS69))</f>
        <v/>
      </c>
      <c r="AW69" s="2">
        <f>IF(S69="","",VLOOKUP(S69,Inflation!$A$2:'Inflation'!$B$25,2))</f>
        <v>107.749</v>
      </c>
      <c r="AX69" s="2">
        <f>IF(P69="","",P69*(Inflation!$B$2/AW69))</f>
        <v>-50.350759635820289</v>
      </c>
      <c r="AY69" s="2" t="str">
        <f>IF(Q69="","",Q69*(Inflation!$B$2/AW69))</f>
        <v/>
      </c>
      <c r="AZ69" s="2" t="str">
        <f>IF(R69="","",R69*(Inflation!$B$2/AW69))</f>
        <v/>
      </c>
      <c r="BA69" s="2">
        <f>IF(W69="","",VLOOKUP(W69,Inflation!$A$2:'Inflation'!$B$25,2))</f>
        <v>107.749</v>
      </c>
      <c r="BB69" s="2">
        <f>IF(T69="","",T69*(Inflation!$B$2/BA69))</f>
        <v>-56.27437841650503</v>
      </c>
      <c r="BC69" s="2" t="str">
        <f>IF(U69="","",U69*(Inflation!$B$2/BA69))</f>
        <v/>
      </c>
      <c r="BD69" s="2" t="str">
        <f>IF(V69="","",V69*(Inflation!$B$2/BA69))</f>
        <v/>
      </c>
      <c r="BE69" s="2" t="str">
        <f>IF(AA69="","",VLOOKUP(AA69,Inflation!$A$2:'Inflation'!$B$25,2))</f>
        <v/>
      </c>
      <c r="BF69" s="2" t="str">
        <f>IF(X69="","",X69*(Inflation!$B$2/BE69))</f>
        <v/>
      </c>
      <c r="BG69" s="2" t="str">
        <f>IF(Y69="","",Y69*(Inflation!$B$2/BE69))</f>
        <v/>
      </c>
      <c r="BH69" s="2" t="str">
        <f>IF(Z69="","",Z69*(Inflation!$B$2/BE69))</f>
        <v/>
      </c>
      <c r="BI69" s="2" t="str">
        <f>IF(AE69="","",VLOOKUP(AE69,Inflation!$A$2:'Inflation'!$B$25,2))</f>
        <v/>
      </c>
      <c r="BJ69" s="2" t="str">
        <f>IF(AB69="","",AB69*(Inflation!$B$2/BI69))</f>
        <v/>
      </c>
      <c r="BK69" s="2" t="str">
        <f>IF(AC69="","",AC69*(Inflation!$B$2/BI69))</f>
        <v/>
      </c>
      <c r="BL69" s="2" t="str">
        <f>IF(AD69="","",AD69*(Inflation!$B$2/BI69))</f>
        <v/>
      </c>
      <c r="BM69" s="2" t="str">
        <f>IF(AI69="","",VLOOKUP(AI69,Inflation!$A$2:'Inflation'!$B$25,2))</f>
        <v/>
      </c>
      <c r="BN69" s="2" t="str">
        <f>IF(AF69="","",AF69*(Inflation!$B$2/BM69))</f>
        <v/>
      </c>
      <c r="BO69" s="2" t="str">
        <f>IF(AG69="","",AG69*(Inflation!$B$2/BM69))</f>
        <v/>
      </c>
      <c r="BP69" s="2" t="str">
        <f>IF(AH69="","",AH69*(Inflation!$B$2/BM69))</f>
        <v/>
      </c>
      <c r="BQ69" s="2" t="str">
        <f>IF(AM69="","",VLOOKUP(AM69,Inflation!$A$2:'Inflation'!$B$25,2))</f>
        <v/>
      </c>
      <c r="BR69" s="2" t="str">
        <f>IF(AJ69="","",AJ69*(Inflation!$B$2/BQ69))</f>
        <v/>
      </c>
      <c r="BS69" s="2" t="str">
        <f>IF(AK69="","",AK69*(Inflation!$B$2/BQ69))</f>
        <v/>
      </c>
      <c r="BT69" s="2" t="str">
        <f>IF(AL69="","",AL69*(Inflation!$B$2/BQ69))</f>
        <v/>
      </c>
    </row>
    <row r="70" spans="1:72" x14ac:dyDescent="0.35">
      <c r="A70" s="9" t="s">
        <v>368</v>
      </c>
      <c r="B70" s="9" t="s">
        <v>37</v>
      </c>
      <c r="C70" s="9" t="s">
        <v>369</v>
      </c>
      <c r="D70" s="49" t="s">
        <v>370</v>
      </c>
      <c r="E70" s="52"/>
      <c r="F70" s="57" t="s">
        <v>591</v>
      </c>
      <c r="G70" s="91" t="s">
        <v>592</v>
      </c>
      <c r="H70" s="60">
        <v>-112</v>
      </c>
      <c r="I70" s="9"/>
      <c r="J70" s="9"/>
      <c r="K70" s="64">
        <v>2018</v>
      </c>
      <c r="L70" s="60">
        <v>-108</v>
      </c>
      <c r="M70" s="9"/>
      <c r="N70" s="9"/>
      <c r="O70" s="64">
        <v>2018</v>
      </c>
      <c r="P70" s="60">
        <v>-196</v>
      </c>
      <c r="Q70" s="9"/>
      <c r="R70" s="9"/>
      <c r="S70" s="64">
        <v>2018</v>
      </c>
      <c r="T70" s="60">
        <v>-179</v>
      </c>
      <c r="U70" s="9"/>
      <c r="V70" s="9"/>
      <c r="W70" s="64">
        <v>2018</v>
      </c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O70" s="2">
        <f>IF(K70="","",VLOOKUP(K70,Inflation!$A$2:'Inflation'!$B$25,2))</f>
        <v>110.339</v>
      </c>
      <c r="AP70" s="2">
        <f>IF(H70="","",H70*(Inflation!$B$2/AO70))</f>
        <v>-80.98402196866023</v>
      </c>
      <c r="AQ70" s="2" t="str">
        <f>IF(I70="","",I70*(Inflation!$B$2/AO70))</f>
        <v/>
      </c>
      <c r="AR70" s="2" t="str">
        <f>IF(J70="","",J70*(Inflation!$B$2/AO70))</f>
        <v/>
      </c>
      <c r="AS70" s="2">
        <f>IF(O70="","",VLOOKUP(O70,Inflation!$A$2:'Inflation'!$B$25,2))</f>
        <v>110.339</v>
      </c>
      <c r="AT70" s="2">
        <f>IF(L70="","",L70*(Inflation!$B$2/AS70))</f>
        <v>-78.091735469779508</v>
      </c>
      <c r="AU70" s="2" t="str">
        <f>IF(M70="","",M70*(Inflation!$B$2/AS70))</f>
        <v/>
      </c>
      <c r="AV70" s="2" t="str">
        <f>IF(N70="","",N70*(Inflation!$B$2/AS70))</f>
        <v/>
      </c>
      <c r="AW70" s="2">
        <f>IF(S70="","",VLOOKUP(S70,Inflation!$A$2:'Inflation'!$B$25,2))</f>
        <v>110.339</v>
      </c>
      <c r="AX70" s="2">
        <f>IF(P70="","",P70*(Inflation!$B$2/AW70))</f>
        <v>-141.72203844515539</v>
      </c>
      <c r="AY70" s="2" t="str">
        <f>IF(Q70="","",Q70*(Inflation!$B$2/AW70))</f>
        <v/>
      </c>
      <c r="AZ70" s="2" t="str">
        <f>IF(R70="","",R70*(Inflation!$B$2/AW70))</f>
        <v/>
      </c>
      <c r="BA70" s="2">
        <f>IF(W70="","",VLOOKUP(W70,Inflation!$A$2:'Inflation'!$B$25,2))</f>
        <v>110.339</v>
      </c>
      <c r="BB70" s="2">
        <f>IF(T70="","",T70*(Inflation!$B$2/BA70))</f>
        <v>-129.42982082491233</v>
      </c>
      <c r="BC70" s="2" t="str">
        <f>IF(U70="","",U70*(Inflation!$B$2/BA70))</f>
        <v/>
      </c>
      <c r="BD70" s="2" t="str">
        <f>IF(V70="","",V70*(Inflation!$B$2/BA70))</f>
        <v/>
      </c>
      <c r="BE70" s="2" t="str">
        <f>IF(AA70="","",VLOOKUP(AA70,Inflation!$A$2:'Inflation'!$B$25,2))</f>
        <v/>
      </c>
      <c r="BF70" s="2" t="str">
        <f>IF(X70="","",X70*(Inflation!$B$2/BE70))</f>
        <v/>
      </c>
      <c r="BG70" s="2" t="str">
        <f>IF(Y70="","",Y70*(Inflation!$B$2/BE70))</f>
        <v/>
      </c>
      <c r="BH70" s="2" t="str">
        <f>IF(Z70="","",Z70*(Inflation!$B$2/BE70))</f>
        <v/>
      </c>
      <c r="BI70" s="2" t="str">
        <f>IF(AE70="","",VLOOKUP(AE70,Inflation!$A$2:'Inflation'!$B$25,2))</f>
        <v/>
      </c>
      <c r="BJ70" s="2" t="str">
        <f>IF(AB70="","",AB70*(Inflation!$B$2/BI70))</f>
        <v/>
      </c>
      <c r="BK70" s="2" t="str">
        <f>IF(AC70="","",AC70*(Inflation!$B$2/BI70))</f>
        <v/>
      </c>
      <c r="BL70" s="2" t="str">
        <f>IF(AD70="","",AD70*(Inflation!$B$2/BI70))</f>
        <v/>
      </c>
      <c r="BM70" s="2" t="str">
        <f>IF(AI70="","",VLOOKUP(AI70,Inflation!$A$2:'Inflation'!$B$25,2))</f>
        <v/>
      </c>
      <c r="BN70" s="2" t="str">
        <f>IF(AF70="","",AF70*(Inflation!$B$2/BM70))</f>
        <v/>
      </c>
      <c r="BO70" s="2" t="str">
        <f>IF(AG70="","",AG70*(Inflation!$B$2/BM70))</f>
        <v/>
      </c>
      <c r="BP70" s="2" t="str">
        <f>IF(AH70="","",AH70*(Inflation!$B$2/BM70))</f>
        <v/>
      </c>
      <c r="BQ70" s="2" t="str">
        <f>IF(AM70="","",VLOOKUP(AM70,Inflation!$A$2:'Inflation'!$B$25,2))</f>
        <v/>
      </c>
      <c r="BR70" s="2" t="str">
        <f>IF(AJ70="","",AJ70*(Inflation!$B$2/BQ70))</f>
        <v/>
      </c>
      <c r="BS70" s="2" t="str">
        <f>IF(AK70="","",AK70*(Inflation!$B$2/BQ70))</f>
        <v/>
      </c>
      <c r="BT70" s="2" t="str">
        <f>IF(AL70="","",AL70*(Inflation!$B$2/BQ70))</f>
        <v/>
      </c>
    </row>
    <row r="71" spans="1:72" x14ac:dyDescent="0.35">
      <c r="A71" s="9" t="s">
        <v>371</v>
      </c>
      <c r="B71" s="9" t="s">
        <v>37</v>
      </c>
      <c r="C71" s="9" t="s">
        <v>369</v>
      </c>
      <c r="D71" s="49" t="s">
        <v>372</v>
      </c>
      <c r="E71" s="52"/>
      <c r="F71" s="57" t="s">
        <v>593</v>
      </c>
      <c r="G71" s="91" t="s">
        <v>703</v>
      </c>
      <c r="H71" s="9"/>
      <c r="I71" s="9"/>
      <c r="J71" s="9"/>
      <c r="K71" s="9"/>
      <c r="L71" s="9"/>
      <c r="M71" s="9"/>
      <c r="N71" s="9"/>
      <c r="O71" s="9"/>
      <c r="P71" s="60">
        <v>-273</v>
      </c>
      <c r="Q71" s="9"/>
      <c r="R71" s="9"/>
      <c r="S71" s="64">
        <v>2018</v>
      </c>
      <c r="T71" s="60">
        <v>-277.39999999999998</v>
      </c>
      <c r="U71" s="9"/>
      <c r="V71" s="9"/>
      <c r="W71" s="64">
        <v>2018</v>
      </c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O71" s="2" t="str">
        <f>IF(K71="","",VLOOKUP(K71,Inflation!$A$2:'Inflation'!$B$25,2))</f>
        <v/>
      </c>
      <c r="AP71" s="2" t="str">
        <f>IF(H71="","",H71*(Inflation!$B$2/AO71))</f>
        <v/>
      </c>
      <c r="AQ71" s="2" t="str">
        <f>IF(I71="","",I71*(Inflation!$B$2/AO71))</f>
        <v/>
      </c>
      <c r="AR71" s="2" t="str">
        <f>IF(J71="","",J71*(Inflation!$B$2/AO71))</f>
        <v/>
      </c>
      <c r="AS71" s="2" t="str">
        <f>IF(O71="","",VLOOKUP(O71,Inflation!$A$2:'Inflation'!$B$25,2))</f>
        <v/>
      </c>
      <c r="AT71" s="2" t="str">
        <f>IF(L71="","",L71*(Inflation!$B$2/AS71))</f>
        <v/>
      </c>
      <c r="AU71" s="2" t="str">
        <f>IF(M71="","",M71*(Inflation!$B$2/AS71))</f>
        <v/>
      </c>
      <c r="AV71" s="2" t="str">
        <f>IF(N71="","",N71*(Inflation!$B$2/AS71))</f>
        <v/>
      </c>
      <c r="AW71" s="2">
        <f>IF(S71="","",VLOOKUP(S71,Inflation!$A$2:'Inflation'!$B$25,2))</f>
        <v>110.339</v>
      </c>
      <c r="AX71" s="2">
        <f>IF(P71="","",P71*(Inflation!$B$2/AW71))</f>
        <v>-197.3985535486093</v>
      </c>
      <c r="AY71" s="2" t="str">
        <f>IF(Q71="","",Q71*(Inflation!$B$2/AW71))</f>
        <v/>
      </c>
      <c r="AZ71" s="2" t="str">
        <f>IF(R71="","",R71*(Inflation!$B$2/AW71))</f>
        <v/>
      </c>
      <c r="BA71" s="2">
        <f>IF(W71="","",VLOOKUP(W71,Inflation!$A$2:'Inflation'!$B$25,2))</f>
        <v>110.339</v>
      </c>
      <c r="BB71" s="2">
        <f>IF(T71="","",T71*(Inflation!$B$2/BA71))</f>
        <v>-200.5800686973781</v>
      </c>
      <c r="BC71" s="2" t="str">
        <f>IF(U71="","",U71*(Inflation!$B$2/BA71))</f>
        <v/>
      </c>
      <c r="BD71" s="2" t="str">
        <f>IF(V71="","",V71*(Inflation!$B$2/BA71))</f>
        <v/>
      </c>
      <c r="BE71" s="2" t="str">
        <f>IF(AA71="","",VLOOKUP(AA71,Inflation!$A$2:'Inflation'!$B$25,2))</f>
        <v/>
      </c>
      <c r="BF71" s="2" t="str">
        <f>IF(X71="","",X71*(Inflation!$B$2/BE71))</f>
        <v/>
      </c>
      <c r="BG71" s="2" t="str">
        <f>IF(Y71="","",Y71*(Inflation!$B$2/BE71))</f>
        <v/>
      </c>
      <c r="BH71" s="2" t="str">
        <f>IF(Z71="","",Z71*(Inflation!$B$2/BE71))</f>
        <v/>
      </c>
      <c r="BI71" s="2" t="str">
        <f>IF(AE71="","",VLOOKUP(AE71,Inflation!$A$2:'Inflation'!$B$25,2))</f>
        <v/>
      </c>
      <c r="BJ71" s="2" t="str">
        <f>IF(AB71="","",AB71*(Inflation!$B$2/BI71))</f>
        <v/>
      </c>
      <c r="BK71" s="2" t="str">
        <f>IF(AC71="","",AC71*(Inflation!$B$2/BI71))</f>
        <v/>
      </c>
      <c r="BL71" s="2" t="str">
        <f>IF(AD71="","",AD71*(Inflation!$B$2/BI71))</f>
        <v/>
      </c>
      <c r="BM71" s="2" t="str">
        <f>IF(AI71="","",VLOOKUP(AI71,Inflation!$A$2:'Inflation'!$B$25,2))</f>
        <v/>
      </c>
      <c r="BN71" s="2" t="str">
        <f>IF(AF71="","",AF71*(Inflation!$B$2/BM71))</f>
        <v/>
      </c>
      <c r="BO71" s="2" t="str">
        <f>IF(AG71="","",AG71*(Inflation!$B$2/BM71))</f>
        <v/>
      </c>
      <c r="BP71" s="2" t="str">
        <f>IF(AH71="","",AH71*(Inflation!$B$2/BM71))</f>
        <v/>
      </c>
      <c r="BQ71" s="2" t="str">
        <f>IF(AM71="","",VLOOKUP(AM71,Inflation!$A$2:'Inflation'!$B$25,2))</f>
        <v/>
      </c>
      <c r="BR71" s="2" t="str">
        <f>IF(AJ71="","",AJ71*(Inflation!$B$2/BQ71))</f>
        <v/>
      </c>
      <c r="BS71" s="2" t="str">
        <f>IF(AK71="","",AK71*(Inflation!$B$2/BQ71))</f>
        <v/>
      </c>
      <c r="BT71" s="2" t="str">
        <f>IF(AL71="","",AL71*(Inflation!$B$2/BQ71))</f>
        <v/>
      </c>
    </row>
    <row r="72" spans="1:72" ht="42" x14ac:dyDescent="0.35">
      <c r="A72" s="9" t="s">
        <v>373</v>
      </c>
      <c r="B72" s="9" t="s">
        <v>37</v>
      </c>
      <c r="C72" s="9" t="s">
        <v>13</v>
      </c>
      <c r="D72" s="49" t="s">
        <v>374</v>
      </c>
      <c r="E72" s="52" t="s">
        <v>473</v>
      </c>
      <c r="F72" s="57" t="s">
        <v>587</v>
      </c>
      <c r="G72" s="91" t="s">
        <v>700</v>
      </c>
      <c r="H72" s="60">
        <v>-13200</v>
      </c>
      <c r="I72" s="60">
        <v>-13200</v>
      </c>
      <c r="J72" s="60">
        <v>-13200</v>
      </c>
      <c r="K72" s="64">
        <v>2018</v>
      </c>
      <c r="L72" s="60">
        <v>-11200</v>
      </c>
      <c r="M72" s="60">
        <v>-11200</v>
      </c>
      <c r="N72" s="60">
        <v>-11200</v>
      </c>
      <c r="O72" s="64">
        <v>2018</v>
      </c>
      <c r="P72" s="60">
        <v>-14400</v>
      </c>
      <c r="Q72" s="60">
        <v>-14400</v>
      </c>
      <c r="R72" s="60">
        <v>-14400</v>
      </c>
      <c r="S72" s="64">
        <v>2018</v>
      </c>
      <c r="T72" s="60">
        <v>-10700</v>
      </c>
      <c r="U72" s="60">
        <v>-10700</v>
      </c>
      <c r="V72" s="60">
        <v>-10700</v>
      </c>
      <c r="W72" s="64">
        <v>2018</v>
      </c>
      <c r="X72" s="60">
        <v>-646</v>
      </c>
      <c r="Y72" s="60">
        <v>-646</v>
      </c>
      <c r="Z72" s="60">
        <v>-646</v>
      </c>
      <c r="AA72" s="64">
        <v>2018</v>
      </c>
      <c r="AB72" s="60">
        <v>-546</v>
      </c>
      <c r="AC72" s="60">
        <v>-546</v>
      </c>
      <c r="AD72" s="60">
        <v>-546</v>
      </c>
      <c r="AE72" s="64">
        <v>2018</v>
      </c>
      <c r="AF72" s="60">
        <v>-790</v>
      </c>
      <c r="AG72" s="60">
        <v>-790</v>
      </c>
      <c r="AH72" s="60">
        <v>-790</v>
      </c>
      <c r="AI72" s="64">
        <v>2018</v>
      </c>
      <c r="AJ72" s="60">
        <v>-667</v>
      </c>
      <c r="AK72" s="60">
        <v>-667</v>
      </c>
      <c r="AL72" s="60">
        <v>-667</v>
      </c>
      <c r="AM72" s="64">
        <v>2018</v>
      </c>
      <c r="AO72" s="2">
        <f>IF(K72="","",VLOOKUP(K72,Inflation!$A$2:'Inflation'!$B$25,2))</f>
        <v>110.339</v>
      </c>
      <c r="AP72" s="2">
        <f>IF(H72="","",H72*(Inflation!$B$2/AO72))</f>
        <v>-9544.5454463063834</v>
      </c>
      <c r="AQ72" s="2">
        <f>IF(I72="","",I72*(Inflation!$B$2/AO72))</f>
        <v>-9544.5454463063834</v>
      </c>
      <c r="AR72" s="2">
        <f>IF(J72="","",J72*(Inflation!$B$2/AO72))</f>
        <v>-9544.5454463063834</v>
      </c>
      <c r="AS72" s="2">
        <f>IF(O72="","",VLOOKUP(O72,Inflation!$A$2:'Inflation'!$B$25,2))</f>
        <v>110.339</v>
      </c>
      <c r="AT72" s="2">
        <f>IF(L72="","",L72*(Inflation!$B$2/AS72))</f>
        <v>-8098.4021968660227</v>
      </c>
      <c r="AU72" s="2">
        <f>IF(M72="","",M72*(Inflation!$B$2/AS72))</f>
        <v>-8098.4021968660227</v>
      </c>
      <c r="AV72" s="2">
        <f>IF(N72="","",N72*(Inflation!$B$2/AS72))</f>
        <v>-8098.4021968660227</v>
      </c>
      <c r="AW72" s="2">
        <f>IF(S72="","",VLOOKUP(S72,Inflation!$A$2:'Inflation'!$B$25,2))</f>
        <v>110.339</v>
      </c>
      <c r="AX72" s="2">
        <f>IF(P72="","",P72*(Inflation!$B$2/AW72))</f>
        <v>-10412.231395970601</v>
      </c>
      <c r="AY72" s="2">
        <f>IF(Q72="","",Q72*(Inflation!$B$2/AW72))</f>
        <v>-10412.231395970601</v>
      </c>
      <c r="AZ72" s="2">
        <f>IF(R72="","",R72*(Inflation!$B$2/AW72))</f>
        <v>-10412.231395970601</v>
      </c>
      <c r="BA72" s="2">
        <f>IF(W72="","",VLOOKUP(W72,Inflation!$A$2:'Inflation'!$B$25,2))</f>
        <v>110.339</v>
      </c>
      <c r="BB72" s="2">
        <f>IF(T72="","",T72*(Inflation!$B$2/BA72))</f>
        <v>-7736.8663845059327</v>
      </c>
      <c r="BC72" s="2">
        <f>IF(U72="","",U72*(Inflation!$B$2/BA72))</f>
        <v>-7736.8663845059327</v>
      </c>
      <c r="BD72" s="2">
        <f>IF(V72="","",V72*(Inflation!$B$2/BA72))</f>
        <v>-7736.8663845059327</v>
      </c>
      <c r="BE72" s="2">
        <f>IF(AA72="","",VLOOKUP(AA72,Inflation!$A$2:'Inflation'!$B$25,2))</f>
        <v>110.339</v>
      </c>
      <c r="BF72" s="2">
        <f>IF(X72="","",X72*(Inflation!$B$2/BE72))</f>
        <v>-467.10426956923669</v>
      </c>
      <c r="BG72" s="2">
        <f>IF(Y72="","",Y72*(Inflation!$B$2/BE72))</f>
        <v>-467.10426956923669</v>
      </c>
      <c r="BH72" s="2">
        <f>IF(Z72="","",Z72*(Inflation!$B$2/BE72))</f>
        <v>-467.10426956923669</v>
      </c>
      <c r="BI72" s="2">
        <f>IF(AE72="","",VLOOKUP(AE72,Inflation!$A$2:'Inflation'!$B$25,2))</f>
        <v>110.339</v>
      </c>
      <c r="BJ72" s="2">
        <f>IF(AB72="","",AB72*(Inflation!$B$2/BI72))</f>
        <v>-394.7971070972186</v>
      </c>
      <c r="BK72" s="2">
        <f>IF(AC72="","",AC72*(Inflation!$B$2/BI72))</f>
        <v>-394.7971070972186</v>
      </c>
      <c r="BL72" s="2">
        <f>IF(AD72="","",AD72*(Inflation!$B$2/BI72))</f>
        <v>-394.7971070972186</v>
      </c>
      <c r="BM72" s="2">
        <f>IF(AI72="","",VLOOKUP(AI72,Inflation!$A$2:'Inflation'!$B$25,2))</f>
        <v>110.339</v>
      </c>
      <c r="BN72" s="2">
        <f>IF(AF72="","",AF72*(Inflation!$B$2/BM72))</f>
        <v>-571.22658352894268</v>
      </c>
      <c r="BO72" s="2">
        <f>IF(AG72="","",AG72*(Inflation!$B$2/BM72))</f>
        <v>-571.22658352894268</v>
      </c>
      <c r="BP72" s="2">
        <f>IF(AH72="","",AH72*(Inflation!$B$2/BM72))</f>
        <v>-571.22658352894268</v>
      </c>
      <c r="BQ72" s="2">
        <f>IF(AM72="","",VLOOKUP(AM72,Inflation!$A$2:'Inflation'!$B$25,2))</f>
        <v>110.339</v>
      </c>
      <c r="BR72" s="2">
        <f>IF(AJ72="","",AJ72*(Inflation!$B$2/BQ72))</f>
        <v>-482.28877368836044</v>
      </c>
      <c r="BS72" s="2">
        <f>IF(AK72="","",AK72*(Inflation!$B$2/BQ72))</f>
        <v>-482.28877368836044</v>
      </c>
      <c r="BT72" s="2">
        <f>IF(AL72="","",AL72*(Inflation!$B$2/BQ72))</f>
        <v>-482.28877368836044</v>
      </c>
    </row>
    <row r="73" spans="1:72" ht="21" x14ac:dyDescent="0.35">
      <c r="A73" s="2" t="s">
        <v>375</v>
      </c>
      <c r="B73" s="2" t="s">
        <v>51</v>
      </c>
      <c r="C73" s="2" t="s">
        <v>51</v>
      </c>
      <c r="D73" s="3" t="s">
        <v>376</v>
      </c>
      <c r="E73" s="5" t="s">
        <v>456</v>
      </c>
      <c r="F73" s="55" t="s">
        <v>594</v>
      </c>
      <c r="G73" s="89" t="s">
        <v>704</v>
      </c>
      <c r="H73" s="2"/>
      <c r="I73" s="2"/>
      <c r="J73" s="2"/>
      <c r="K73" s="2"/>
      <c r="L73" s="2"/>
      <c r="M73" s="2"/>
      <c r="N73" s="2"/>
      <c r="O73" s="2"/>
      <c r="P73" s="59">
        <v>89.48</v>
      </c>
      <c r="Q73" s="2"/>
      <c r="R73" s="2"/>
      <c r="S73" s="63">
        <v>2021</v>
      </c>
      <c r="T73" s="59">
        <v>93.47</v>
      </c>
      <c r="U73" s="2"/>
      <c r="V73" s="2"/>
      <c r="W73" s="63">
        <v>2021</v>
      </c>
      <c r="X73" s="59">
        <v>885.84</v>
      </c>
      <c r="Y73" s="2"/>
      <c r="Z73" s="2"/>
      <c r="AA73" s="63">
        <v>2021</v>
      </c>
      <c r="AB73" s="59">
        <v>941.57</v>
      </c>
      <c r="AC73" s="2"/>
      <c r="AD73" s="2"/>
      <c r="AE73" s="63">
        <v>2021</v>
      </c>
      <c r="AF73" s="2"/>
      <c r="AG73" s="2"/>
      <c r="AH73" s="2"/>
      <c r="AI73" s="2"/>
      <c r="AJ73" s="2"/>
      <c r="AK73" s="2"/>
      <c r="AL73" s="2"/>
      <c r="AM73" s="2"/>
      <c r="AO73" s="2" t="str">
        <f>IF(K73="","",VLOOKUP(K73,Inflation!$A$2:'Inflation'!$B$25,2))</f>
        <v/>
      </c>
      <c r="AP73" s="2" t="str">
        <f>IF(H73="","",H73*(Inflation!$B$2/AO73))</f>
        <v/>
      </c>
      <c r="AQ73" s="2" t="str">
        <f>IF(I73="","",I73*(Inflation!$B$2/AO73))</f>
        <v/>
      </c>
      <c r="AR73" s="2" t="str">
        <f>IF(J73="","",J73*(Inflation!$B$2/AO73))</f>
        <v/>
      </c>
      <c r="AS73" s="2" t="str">
        <f>IF(O73="","",VLOOKUP(O73,Inflation!$A$2:'Inflation'!$B$25,2))</f>
        <v/>
      </c>
      <c r="AT73" s="2" t="str">
        <f>IF(L73="","",L73*(Inflation!$B$2/AS73))</f>
        <v/>
      </c>
      <c r="AU73" s="2" t="str">
        <f>IF(M73="","",M73*(Inflation!$B$2/AS73))</f>
        <v/>
      </c>
      <c r="AV73" s="2" t="str">
        <f>IF(N73="","",N73*(Inflation!$B$2/AS73))</f>
        <v/>
      </c>
      <c r="AW73" s="2">
        <f>IF(S73="","",VLOOKUP(S73,Inflation!$A$2:'Inflation'!$B$25,2))</f>
        <v>118.895</v>
      </c>
      <c r="AX73" s="2">
        <f>IF(P73="","",P73*(Inflation!$B$2/AW73))</f>
        <v>60.044432818873808</v>
      </c>
      <c r="AY73" s="2" t="str">
        <f>IF(Q73="","",Q73*(Inflation!$B$2/AW73))</f>
        <v/>
      </c>
      <c r="AZ73" s="2" t="str">
        <f>IF(R73="","",R73*(Inflation!$B$2/AW73))</f>
        <v/>
      </c>
      <c r="BA73" s="2">
        <f>IF(W73="","",VLOOKUP(W73,Inflation!$A$2:'Inflation'!$B$25,2))</f>
        <v>118.895</v>
      </c>
      <c r="BB73" s="2">
        <f>IF(T73="","",T73*(Inflation!$B$2/BA73))</f>
        <v>62.721872324319783</v>
      </c>
      <c r="BC73" s="2" t="str">
        <f>IF(U73="","",U73*(Inflation!$B$2/BA73))</f>
        <v/>
      </c>
      <c r="BD73" s="2" t="str">
        <f>IF(V73="","",V73*(Inflation!$B$2/BA73))</f>
        <v/>
      </c>
      <c r="BE73" s="2">
        <f>IF(AA73="","",VLOOKUP(AA73,Inflation!$A$2:'Inflation'!$B$25,2))</f>
        <v>118.895</v>
      </c>
      <c r="BF73" s="2">
        <f>IF(X73="","",X73*(Inflation!$B$2/BE73))</f>
        <v>594.43183245721025</v>
      </c>
      <c r="BG73" s="2" t="str">
        <f>IF(Y73="","",Y73*(Inflation!$B$2/BE73))</f>
        <v/>
      </c>
      <c r="BH73" s="2" t="str">
        <f>IF(Z73="","",Z73*(Inflation!$B$2/BE73))</f>
        <v/>
      </c>
      <c r="BI73" s="2">
        <f>IF(AE73="","",VLOOKUP(AE73,Inflation!$A$2:'Inflation'!$B$25,2))</f>
        <v>118.895</v>
      </c>
      <c r="BJ73" s="2">
        <f>IF(AB73="","",AB73*(Inflation!$B$2/BI73))</f>
        <v>631.82875066234919</v>
      </c>
      <c r="BK73" s="2" t="str">
        <f>IF(AC73="","",AC73*(Inflation!$B$2/BI73))</f>
        <v/>
      </c>
      <c r="BL73" s="2" t="str">
        <f>IF(AD73="","",AD73*(Inflation!$B$2/BI73))</f>
        <v/>
      </c>
      <c r="BM73" s="2" t="str">
        <f>IF(AI73="","",VLOOKUP(AI73,Inflation!$A$2:'Inflation'!$B$25,2))</f>
        <v/>
      </c>
      <c r="BN73" s="2" t="str">
        <f>IF(AF73="","",AF73*(Inflation!$B$2/BM73))</f>
        <v/>
      </c>
      <c r="BO73" s="2" t="str">
        <f>IF(AG73="","",AG73*(Inflation!$B$2/BM73))</f>
        <v/>
      </c>
      <c r="BP73" s="2" t="str">
        <f>IF(AH73="","",AH73*(Inflation!$B$2/BM73))</f>
        <v/>
      </c>
      <c r="BQ73" s="2" t="str">
        <f>IF(AM73="","",VLOOKUP(AM73,Inflation!$A$2:'Inflation'!$B$25,2))</f>
        <v/>
      </c>
      <c r="BR73" s="2" t="str">
        <f>IF(AJ73="","",AJ73*(Inflation!$B$2/BQ73))</f>
        <v/>
      </c>
      <c r="BS73" s="2" t="str">
        <f>IF(AK73="","",AK73*(Inflation!$B$2/BQ73))</f>
        <v/>
      </c>
      <c r="BT73" s="2" t="str">
        <f>IF(AL73="","",AL73*(Inflation!$B$2/BQ73))</f>
        <v/>
      </c>
    </row>
    <row r="74" spans="1:72" ht="21" x14ac:dyDescent="0.35">
      <c r="A74" s="2" t="s">
        <v>377</v>
      </c>
      <c r="B74" s="2" t="s">
        <v>58</v>
      </c>
      <c r="C74" s="2" t="s">
        <v>378</v>
      </c>
      <c r="D74" s="3" t="s">
        <v>379</v>
      </c>
      <c r="E74" s="5" t="s">
        <v>474</v>
      </c>
      <c r="F74" s="57" t="s">
        <v>595</v>
      </c>
      <c r="G74" s="91" t="s">
        <v>596</v>
      </c>
      <c r="H74" s="2"/>
      <c r="I74" s="2"/>
      <c r="J74" s="2"/>
      <c r="K74" s="2"/>
      <c r="L74" s="2"/>
      <c r="M74" s="2"/>
      <c r="N74" s="2"/>
      <c r="O74" s="2"/>
      <c r="P74" s="93">
        <v>1</v>
      </c>
      <c r="Q74" s="95"/>
      <c r="R74" s="2"/>
      <c r="S74" s="94">
        <v>2020</v>
      </c>
      <c r="T74" s="93">
        <v>0.9</v>
      </c>
      <c r="U74" s="95"/>
      <c r="V74" s="95"/>
      <c r="W74" s="94">
        <v>2020</v>
      </c>
      <c r="X74" s="59">
        <v>5763</v>
      </c>
      <c r="Y74" s="2"/>
      <c r="Z74" s="2"/>
      <c r="AA74" s="63">
        <v>2020</v>
      </c>
      <c r="AB74" s="59">
        <v>5554</v>
      </c>
      <c r="AC74" s="2"/>
      <c r="AD74" s="2"/>
      <c r="AE74" s="63">
        <v>2020</v>
      </c>
      <c r="AF74" s="2"/>
      <c r="AG74" s="2"/>
      <c r="AH74" s="2"/>
      <c r="AI74" s="2"/>
      <c r="AJ74" s="2"/>
      <c r="AK74" s="2"/>
      <c r="AL74" s="2"/>
      <c r="AM74" s="2"/>
      <c r="AO74" s="2" t="str">
        <f>IF(K74="","",VLOOKUP(K74,Inflation!$A$2:'Inflation'!$B$25,2))</f>
        <v/>
      </c>
      <c r="AP74" s="2" t="str">
        <f>IF(H74="","",H74*(Inflation!$B$2/AO74))</f>
        <v/>
      </c>
      <c r="AQ74" s="2" t="str">
        <f>IF(I74="","",I74*(Inflation!$B$2/AO74))</f>
        <v/>
      </c>
      <c r="AR74" s="2" t="str">
        <f>IF(J74="","",J74*(Inflation!$B$2/AO74))</f>
        <v/>
      </c>
      <c r="AS74" s="2" t="str">
        <f>IF(O74="","",VLOOKUP(O74,Inflation!$A$2:'Inflation'!$B$25,2))</f>
        <v/>
      </c>
      <c r="AT74" s="2" t="str">
        <f>IF(L74="","",L74*(Inflation!$B$2/AS74))</f>
        <v/>
      </c>
      <c r="AU74" s="2" t="str">
        <f>IF(M74="","",M74*(Inflation!$B$2/AS74))</f>
        <v/>
      </c>
      <c r="AV74" s="2" t="str">
        <f>IF(N74="","",N74*(Inflation!$B$2/AS74))</f>
        <v/>
      </c>
      <c r="AW74" s="2">
        <f>IF(S74="","",VLOOKUP(S74,Inflation!$A$2:'Inflation'!$B$25,2))</f>
        <v>113.78400000000001</v>
      </c>
      <c r="AX74" s="2">
        <f>IF(P74="","",P74*(Inflation!$B$2/AW74))</f>
        <v>0.70117942768754826</v>
      </c>
      <c r="AY74" s="2" t="str">
        <f>IF(Q74="","",Q74*(Inflation!$B$2/AW74))</f>
        <v/>
      </c>
      <c r="AZ74" s="2" t="str">
        <f>IF(R74="","",R74*(Inflation!$B$2/AW74))</f>
        <v/>
      </c>
      <c r="BA74" s="2">
        <f>IF(W74="","",VLOOKUP(W74,Inflation!$A$2:'Inflation'!$B$25,2))</f>
        <v>113.78400000000001</v>
      </c>
      <c r="BB74" s="2">
        <f>IF(T74="","",T74*(Inflation!$B$2/BA74))</f>
        <v>0.63106148491879344</v>
      </c>
      <c r="BC74" s="2" t="str">
        <f>IF(U74="","",U74*(Inflation!$B$2/BA74))</f>
        <v/>
      </c>
      <c r="BD74" s="2" t="str">
        <f>IF(V74="","",V74*(Inflation!$B$2/BA74))</f>
        <v/>
      </c>
      <c r="BE74" s="2">
        <f>IF(AA74="","",VLOOKUP(AA74,Inflation!$A$2:'Inflation'!$B$25,2))</f>
        <v>113.78400000000001</v>
      </c>
      <c r="BF74" s="2">
        <f>IF(X74="","",X74*(Inflation!$B$2/BE74))</f>
        <v>4040.8970417633404</v>
      </c>
      <c r="BG74" s="2" t="str">
        <f>IF(Y74="","",Y74*(Inflation!$B$2/BE74))</f>
        <v/>
      </c>
      <c r="BH74" s="2" t="str">
        <f>IF(Z74="","",Z74*(Inflation!$B$2/BE74))</f>
        <v/>
      </c>
      <c r="BI74" s="2">
        <f>IF(AE74="","",VLOOKUP(AE74,Inflation!$A$2:'Inflation'!$B$25,2))</f>
        <v>113.78400000000001</v>
      </c>
      <c r="BJ74" s="2">
        <f>IF(AB74="","",AB74*(Inflation!$B$2/BI74))</f>
        <v>3894.3505413766429</v>
      </c>
      <c r="BK74" s="2" t="str">
        <f>IF(AC74="","",AC74*(Inflation!$B$2/BI74))</f>
        <v/>
      </c>
      <c r="BL74" s="2" t="str">
        <f>IF(AD74="","",AD74*(Inflation!$B$2/BI74))</f>
        <v/>
      </c>
      <c r="BM74" s="2" t="str">
        <f>IF(AI74="","",VLOOKUP(AI74,Inflation!$A$2:'Inflation'!$B$25,2))</f>
        <v/>
      </c>
      <c r="BN74" s="2" t="str">
        <f>IF(AF74="","",AF74*(Inflation!$B$2/BM74))</f>
        <v/>
      </c>
      <c r="BO74" s="2" t="str">
        <f>IF(AG74="","",AG74*(Inflation!$B$2/BM74))</f>
        <v/>
      </c>
      <c r="BP74" s="2" t="str">
        <f>IF(AH74="","",AH74*(Inflation!$B$2/BM74))</f>
        <v/>
      </c>
      <c r="BQ74" s="2" t="str">
        <f>IF(AM74="","",VLOOKUP(AM74,Inflation!$A$2:'Inflation'!$B$25,2))</f>
        <v/>
      </c>
      <c r="BR74" s="2" t="str">
        <f>IF(AJ74="","",AJ74*(Inflation!$B$2/BQ74))</f>
        <v/>
      </c>
      <c r="BS74" s="2" t="str">
        <f>IF(AK74="","",AK74*(Inflation!$B$2/BQ74))</f>
        <v/>
      </c>
      <c r="BT74" s="2" t="str">
        <f>IF(AL74="","",AL74*(Inflation!$B$2/BQ74))</f>
        <v/>
      </c>
    </row>
    <row r="75" spans="1:72" ht="31.5" x14ac:dyDescent="0.35">
      <c r="A75" s="2" t="s">
        <v>380</v>
      </c>
      <c r="B75" s="2" t="s">
        <v>58</v>
      </c>
      <c r="C75" s="2" t="s">
        <v>11</v>
      </c>
      <c r="D75" s="3" t="s">
        <v>381</v>
      </c>
      <c r="E75" s="5" t="s">
        <v>475</v>
      </c>
      <c r="F75" s="57" t="s">
        <v>597</v>
      </c>
      <c r="G75" s="91" t="s">
        <v>598</v>
      </c>
      <c r="H75" s="2"/>
      <c r="I75" s="2"/>
      <c r="J75" s="2"/>
      <c r="K75" s="2"/>
      <c r="L75" s="2"/>
      <c r="M75" s="2"/>
      <c r="N75" s="2"/>
      <c r="O75" s="2"/>
      <c r="P75" s="93">
        <v>5.2</v>
      </c>
      <c r="Q75" s="95"/>
      <c r="R75" s="2"/>
      <c r="S75" s="94">
        <v>2020</v>
      </c>
      <c r="T75" s="93">
        <v>5.2</v>
      </c>
      <c r="U75" s="95"/>
      <c r="V75" s="95"/>
      <c r="W75" s="94">
        <v>2020</v>
      </c>
      <c r="X75" s="59">
        <v>12500</v>
      </c>
      <c r="Y75" s="2"/>
      <c r="Z75" s="2"/>
      <c r="AA75" s="63">
        <v>2020</v>
      </c>
      <c r="AB75" s="59">
        <v>12500</v>
      </c>
      <c r="AC75" s="2"/>
      <c r="AD75" s="2"/>
      <c r="AE75" s="63">
        <v>2020</v>
      </c>
      <c r="AF75" s="2"/>
      <c r="AG75" s="2"/>
      <c r="AH75" s="2"/>
      <c r="AI75" s="2"/>
      <c r="AJ75" s="2"/>
      <c r="AK75" s="2"/>
      <c r="AL75" s="2"/>
      <c r="AM75" s="2"/>
      <c r="AO75" s="2" t="str">
        <f>IF(K75="","",VLOOKUP(K75,Inflation!$A$2:'Inflation'!$B$25,2))</f>
        <v/>
      </c>
      <c r="AP75" s="2" t="str">
        <f>IF(H75="","",H75*(Inflation!$B$2/AO75))</f>
        <v/>
      </c>
      <c r="AQ75" s="2" t="str">
        <f>IF(I75="","",I75*(Inflation!$B$2/AO75))</f>
        <v/>
      </c>
      <c r="AR75" s="2" t="str">
        <f>IF(J75="","",J75*(Inflation!$B$2/AO75))</f>
        <v/>
      </c>
      <c r="AS75" s="2" t="str">
        <f>IF(O75="","",VLOOKUP(O75,Inflation!$A$2:'Inflation'!$B$25,2))</f>
        <v/>
      </c>
      <c r="AT75" s="2" t="str">
        <f>IF(L75="","",L75*(Inflation!$B$2/AS75))</f>
        <v/>
      </c>
      <c r="AU75" s="2" t="str">
        <f>IF(M75="","",M75*(Inflation!$B$2/AS75))</f>
        <v/>
      </c>
      <c r="AV75" s="2" t="str">
        <f>IF(N75="","",N75*(Inflation!$B$2/AS75))</f>
        <v/>
      </c>
      <c r="AW75" s="2">
        <f>IF(S75="","",VLOOKUP(S75,Inflation!$A$2:'Inflation'!$B$25,2))</f>
        <v>113.78400000000001</v>
      </c>
      <c r="AX75" s="2">
        <f>IF(P75="","",P75*(Inflation!$B$2/AW75))</f>
        <v>3.646133023975251</v>
      </c>
      <c r="AY75" s="2" t="str">
        <f>IF(Q75="","",Q75*(Inflation!$B$2/AW75))</f>
        <v/>
      </c>
      <c r="AZ75" s="2" t="str">
        <f>IF(R75="","",R75*(Inflation!$B$2/AW75))</f>
        <v/>
      </c>
      <c r="BA75" s="2">
        <f>IF(W75="","",VLOOKUP(W75,Inflation!$A$2:'Inflation'!$B$25,2))</f>
        <v>113.78400000000001</v>
      </c>
      <c r="BB75" s="2">
        <f>IF(T75="","",T75*(Inflation!$B$2/BA75))</f>
        <v>3.646133023975251</v>
      </c>
      <c r="BC75" s="2" t="str">
        <f>IF(U75="","",U75*(Inflation!$B$2/BA75))</f>
        <v/>
      </c>
      <c r="BD75" s="2" t="str">
        <f>IF(V75="","",V75*(Inflation!$B$2/BA75))</f>
        <v/>
      </c>
      <c r="BE75" s="2">
        <f>IF(AA75="","",VLOOKUP(AA75,Inflation!$A$2:'Inflation'!$B$25,2))</f>
        <v>113.78400000000001</v>
      </c>
      <c r="BF75" s="2">
        <f>IF(X75="","",X75*(Inflation!$B$2/BE75))</f>
        <v>8764.7428460943538</v>
      </c>
      <c r="BG75" s="2" t="str">
        <f>IF(Y75="","",Y75*(Inflation!$B$2/BE75))</f>
        <v/>
      </c>
      <c r="BH75" s="2" t="str">
        <f>IF(Z75="","",Z75*(Inflation!$B$2/BE75))</f>
        <v/>
      </c>
      <c r="BI75" s="2">
        <f>IF(AE75="","",VLOOKUP(AE75,Inflation!$A$2:'Inflation'!$B$25,2))</f>
        <v>113.78400000000001</v>
      </c>
      <c r="BJ75" s="2">
        <f>IF(AB75="","",AB75*(Inflation!$B$2/BI75))</f>
        <v>8764.7428460943538</v>
      </c>
      <c r="BK75" s="2" t="str">
        <f>IF(AC75="","",AC75*(Inflation!$B$2/BI75))</f>
        <v/>
      </c>
      <c r="BL75" s="2" t="str">
        <f>IF(AD75="","",AD75*(Inflation!$B$2/BI75))</f>
        <v/>
      </c>
      <c r="BM75" s="2" t="str">
        <f>IF(AI75="","",VLOOKUP(AI75,Inflation!$A$2:'Inflation'!$B$25,2))</f>
        <v/>
      </c>
      <c r="BN75" s="2" t="str">
        <f>IF(AF75="","",AF75*(Inflation!$B$2/BM75))</f>
        <v/>
      </c>
      <c r="BO75" s="2" t="str">
        <f>IF(AG75="","",AG75*(Inflation!$B$2/BM75))</f>
        <v/>
      </c>
      <c r="BP75" s="2" t="str">
        <f>IF(AH75="","",AH75*(Inflation!$B$2/BM75))</f>
        <v/>
      </c>
      <c r="BQ75" s="2" t="str">
        <f>IF(AM75="","",VLOOKUP(AM75,Inflation!$A$2:'Inflation'!$B$25,2))</f>
        <v/>
      </c>
      <c r="BR75" s="2" t="str">
        <f>IF(AJ75="","",AJ75*(Inflation!$B$2/BQ75))</f>
        <v/>
      </c>
      <c r="BS75" s="2" t="str">
        <f>IF(AK75="","",AK75*(Inflation!$B$2/BQ75))</f>
        <v/>
      </c>
      <c r="BT75" s="2" t="str">
        <f>IF(AL75="","",AL75*(Inflation!$B$2/BQ75))</f>
        <v/>
      </c>
    </row>
    <row r="76" spans="1:72" ht="21" x14ac:dyDescent="0.35">
      <c r="A76" s="2" t="s">
        <v>382</v>
      </c>
      <c r="B76" s="2" t="s">
        <v>58</v>
      </c>
      <c r="C76" s="2" t="s">
        <v>11</v>
      </c>
      <c r="D76" s="3" t="s">
        <v>383</v>
      </c>
      <c r="E76" s="5"/>
      <c r="F76" s="57" t="s">
        <v>599</v>
      </c>
      <c r="G76" s="91" t="s">
        <v>600</v>
      </c>
      <c r="H76"/>
      <c r="I76"/>
      <c r="J76"/>
      <c r="K76"/>
      <c r="L76"/>
      <c r="M76"/>
      <c r="N76"/>
      <c r="O76"/>
      <c r="P76" s="93">
        <v>-0.3</v>
      </c>
      <c r="Q76" s="93">
        <v>-0.26</v>
      </c>
      <c r="R76" s="93">
        <v>-0.35</v>
      </c>
      <c r="S76" s="94">
        <v>2020</v>
      </c>
      <c r="T76" s="93">
        <v>-0.3</v>
      </c>
      <c r="U76" s="93">
        <v>-0.26</v>
      </c>
      <c r="V76" s="93">
        <v>-0.35</v>
      </c>
      <c r="W76" s="94">
        <v>2020</v>
      </c>
      <c r="X76" s="59">
        <v>101.2</v>
      </c>
      <c r="Y76" s="59">
        <v>86</v>
      </c>
      <c r="Z76" s="59">
        <v>116.4</v>
      </c>
      <c r="AA76" s="63">
        <v>2020</v>
      </c>
      <c r="AB76" s="59">
        <v>109.6</v>
      </c>
      <c r="AC76" s="59">
        <v>93.2</v>
      </c>
      <c r="AD76" s="59">
        <v>126.1</v>
      </c>
      <c r="AE76" s="63">
        <v>2020</v>
      </c>
      <c r="AF76" s="2"/>
      <c r="AG76" s="2"/>
      <c r="AH76" s="2"/>
      <c r="AI76" s="2"/>
      <c r="AJ76" s="2"/>
      <c r="AK76" s="2"/>
      <c r="AL76" s="2"/>
      <c r="AM76" s="2"/>
      <c r="AO76" s="2" t="str">
        <f>IF(K76="","",VLOOKUP(K76,Inflation!$A$2:'Inflation'!$B$25,2))</f>
        <v/>
      </c>
      <c r="AP76" s="2" t="str">
        <f>IF(H76="","",H76*(Inflation!$B$2/AO76))</f>
        <v/>
      </c>
      <c r="AQ76" s="2" t="str">
        <f>IF(I76="","",I76*(Inflation!$B$2/AO76))</f>
        <v/>
      </c>
      <c r="AR76" s="2" t="str">
        <f>IF(J76="","",J76*(Inflation!$B$2/AO76))</f>
        <v/>
      </c>
      <c r="AS76" s="2" t="str">
        <f>IF(O76="","",VLOOKUP(O76,Inflation!$A$2:'Inflation'!$B$25,2))</f>
        <v/>
      </c>
      <c r="AT76" s="2" t="str">
        <f>IF(L76="","",L76*(Inflation!$B$2/AS76))</f>
        <v/>
      </c>
      <c r="AU76" s="2" t="str">
        <f>IF(M76="","",M76*(Inflation!$B$2/AS76))</f>
        <v/>
      </c>
      <c r="AV76" s="2" t="str">
        <f>IF(N76="","",N76*(Inflation!$B$2/AS76))</f>
        <v/>
      </c>
      <c r="AW76" s="2">
        <f>IF(S76="","",VLOOKUP(S76,Inflation!$A$2:'Inflation'!$B$25,2))</f>
        <v>113.78400000000001</v>
      </c>
      <c r="AX76" s="2">
        <f>IF(P76="","",P76*(Inflation!$B$2/AW76))</f>
        <v>-0.21035382830626448</v>
      </c>
      <c r="AY76" s="2">
        <f>IF(Q76="","",Q76*(Inflation!$B$2/AW76))</f>
        <v>-0.18230665119876255</v>
      </c>
      <c r="AZ76" s="2">
        <f>IF(R76="","",R76*(Inflation!$B$2/AW76))</f>
        <v>-0.24541279969064186</v>
      </c>
      <c r="BA76" s="2">
        <f>IF(W76="","",VLOOKUP(W76,Inflation!$A$2:'Inflation'!$B$25,2))</f>
        <v>113.78400000000001</v>
      </c>
      <c r="BB76" s="2">
        <f>IF(T76="","",T76*(Inflation!$B$2/BA76))</f>
        <v>-0.21035382830626448</v>
      </c>
      <c r="BC76" s="2">
        <f>IF(U76="","",U76*(Inflation!$B$2/BA76))</f>
        <v>-0.18230665119876255</v>
      </c>
      <c r="BD76" s="2">
        <f>IF(V76="","",V76*(Inflation!$B$2/BA76))</f>
        <v>-0.24541279969064186</v>
      </c>
      <c r="BE76" s="2">
        <f>IF(AA76="","",VLOOKUP(AA76,Inflation!$A$2:'Inflation'!$B$25,2))</f>
        <v>113.78400000000001</v>
      </c>
      <c r="BF76" s="2">
        <f>IF(X76="","",X76*(Inflation!$B$2/BE76))</f>
        <v>70.959358081979886</v>
      </c>
      <c r="BG76" s="2">
        <f>IF(Y76="","",Y76*(Inflation!$B$2/BE76))</f>
        <v>60.301430781129149</v>
      </c>
      <c r="BH76" s="2">
        <f>IF(Z76="","",Z76*(Inflation!$B$2/BE76))</f>
        <v>81.617285382830616</v>
      </c>
      <c r="BI76" s="2">
        <f>IF(AE76="","",VLOOKUP(AE76,Inflation!$A$2:'Inflation'!$B$25,2))</f>
        <v>113.78400000000001</v>
      </c>
      <c r="BJ76" s="2">
        <f>IF(AB76="","",AB76*(Inflation!$B$2/BI76))</f>
        <v>76.849265274555279</v>
      </c>
      <c r="BK76" s="2">
        <f>IF(AC76="","",AC76*(Inflation!$B$2/BI76))</f>
        <v>65.349922660479507</v>
      </c>
      <c r="BL76" s="2">
        <f>IF(AD76="","",AD76*(Inflation!$B$2/BI76))</f>
        <v>88.418725831399826</v>
      </c>
      <c r="BM76" s="2" t="str">
        <f>IF(AI76="","",VLOOKUP(AI76,Inflation!$A$2:'Inflation'!$B$25,2))</f>
        <v/>
      </c>
      <c r="BN76" s="2" t="str">
        <f>IF(AF76="","",AF76*(Inflation!$B$2/BM76))</f>
        <v/>
      </c>
      <c r="BO76" s="2" t="str">
        <f>IF(AG76="","",AG76*(Inflation!$B$2/BM76))</f>
        <v/>
      </c>
      <c r="BP76" s="2" t="str">
        <f>IF(AH76="","",AH76*(Inflation!$B$2/BM76))</f>
        <v/>
      </c>
      <c r="BQ76" s="2" t="str">
        <f>IF(AM76="","",VLOOKUP(AM76,Inflation!$A$2:'Inflation'!$B$25,2))</f>
        <v/>
      </c>
      <c r="BR76" s="2" t="str">
        <f>IF(AJ76="","",AJ76*(Inflation!$B$2/BQ76))</f>
        <v/>
      </c>
      <c r="BS76" s="2" t="str">
        <f>IF(AK76="","",AK76*(Inflation!$B$2/BQ76))</f>
        <v/>
      </c>
      <c r="BT76" s="2" t="str">
        <f>IF(AL76="","",AL76*(Inflation!$B$2/BQ76))</f>
        <v/>
      </c>
    </row>
    <row r="77" spans="1:72" ht="31.5" x14ac:dyDescent="0.35">
      <c r="A77" s="2" t="s">
        <v>301</v>
      </c>
      <c r="B77" s="2" t="s">
        <v>49</v>
      </c>
      <c r="C77" s="2" t="s">
        <v>302</v>
      </c>
      <c r="D77" s="3" t="s">
        <v>303</v>
      </c>
      <c r="E77" s="5"/>
      <c r="F77" s="57" t="s">
        <v>601</v>
      </c>
      <c r="G77" s="91" t="s">
        <v>602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O77" s="2" t="str">
        <f>IF(K77="","",VLOOKUP(K77,Inflation!$A$2:'Inflation'!$B$25,2))</f>
        <v/>
      </c>
      <c r="AP77" s="2" t="str">
        <f>IF(H77="","",H77*(Inflation!$B$2/AO77))</f>
        <v/>
      </c>
      <c r="AQ77" s="2" t="str">
        <f>IF(I77="","",I77*(Inflation!$B$2/AO77))</f>
        <v/>
      </c>
      <c r="AR77" s="2" t="str">
        <f>IF(J77="","",J77*(Inflation!$B$2/AO77))</f>
        <v/>
      </c>
      <c r="AS77" s="2" t="str">
        <f>IF(O77="","",VLOOKUP(O77,Inflation!$A$2:'Inflation'!$B$25,2))</f>
        <v/>
      </c>
      <c r="AT77" s="2" t="str">
        <f>IF(L77="","",L77*(Inflation!$B$2/AS77))</f>
        <v/>
      </c>
      <c r="AU77" s="2" t="str">
        <f>IF(M77="","",M77*(Inflation!$B$2/AS77))</f>
        <v/>
      </c>
      <c r="AV77" s="2" t="str">
        <f>IF(N77="","",N77*(Inflation!$B$2/AS77))</f>
        <v/>
      </c>
      <c r="AW77" s="2" t="str">
        <f>IF(S77="","",VLOOKUP(S77,Inflation!$A$2:'Inflation'!$B$25,2))</f>
        <v/>
      </c>
      <c r="AX77" s="2" t="str">
        <f>IF(P77="","",P77*(Inflation!$B$2/AW77))</f>
        <v/>
      </c>
      <c r="AY77" s="2" t="str">
        <f>IF(Q77="","",Q77*(Inflation!$B$2/AW77))</f>
        <v/>
      </c>
      <c r="AZ77" s="2" t="str">
        <f>IF(R77="","",R77*(Inflation!$B$2/AW77))</f>
        <v/>
      </c>
      <c r="BA77" s="2" t="str">
        <f>IF(W77="","",VLOOKUP(W77,Inflation!$A$2:'Inflation'!$B$25,2))</f>
        <v/>
      </c>
      <c r="BB77" s="2" t="str">
        <f>IF(T77="","",T77*(Inflation!$B$2/BA77))</f>
        <v/>
      </c>
      <c r="BC77" s="2" t="str">
        <f>IF(U77="","",U77*(Inflation!$B$2/BA77))</f>
        <v/>
      </c>
      <c r="BD77" s="2" t="str">
        <f>IF(V77="","",V77*(Inflation!$B$2/BA77))</f>
        <v/>
      </c>
      <c r="BE77" s="2" t="str">
        <f>IF(AA77="","",VLOOKUP(AA77,Inflation!$A$2:'Inflation'!$B$25,2))</f>
        <v/>
      </c>
      <c r="BF77" s="2" t="str">
        <f>IF(X77="","",X77*(Inflation!$B$2/BE77))</f>
        <v/>
      </c>
      <c r="BG77" s="2" t="str">
        <f>IF(Y77="","",Y77*(Inflation!$B$2/BE77))</f>
        <v/>
      </c>
      <c r="BH77" s="2" t="str">
        <f>IF(Z77="","",Z77*(Inflation!$B$2/BE77))</f>
        <v/>
      </c>
      <c r="BI77" s="2" t="str">
        <f>IF(AE77="","",VLOOKUP(AE77,Inflation!$A$2:'Inflation'!$B$25,2))</f>
        <v/>
      </c>
      <c r="BJ77" s="2" t="str">
        <f>IF(AB77="","",AB77*(Inflation!$B$2/BI77))</f>
        <v/>
      </c>
      <c r="BK77" s="2" t="str">
        <f>IF(AC77="","",AC77*(Inflation!$B$2/BI77))</f>
        <v/>
      </c>
      <c r="BL77" s="2" t="str">
        <f>IF(AD77="","",AD77*(Inflation!$B$2/BI77))</f>
        <v/>
      </c>
      <c r="BM77" s="2" t="str">
        <f>IF(AI77="","",VLOOKUP(AI77,Inflation!$A$2:'Inflation'!$B$25,2))</f>
        <v/>
      </c>
      <c r="BN77" s="2" t="str">
        <f>IF(AF77="","",AF77*(Inflation!$B$2/BM77))</f>
        <v/>
      </c>
      <c r="BO77" s="2" t="str">
        <f>IF(AG77="","",AG77*(Inflation!$B$2/BM77))</f>
        <v/>
      </c>
      <c r="BP77" s="2" t="str">
        <f>IF(AH77="","",AH77*(Inflation!$B$2/BM77))</f>
        <v/>
      </c>
      <c r="BQ77" s="2" t="str">
        <f>IF(AM77="","",VLOOKUP(AM77,Inflation!$A$2:'Inflation'!$B$25,2))</f>
        <v/>
      </c>
      <c r="BR77" s="2" t="str">
        <f>IF(AJ77="","",AJ77*(Inflation!$B$2/BQ77))</f>
        <v/>
      </c>
      <c r="BS77" s="2" t="str">
        <f>IF(AK77="","",AK77*(Inflation!$B$2/BQ77))</f>
        <v/>
      </c>
      <c r="BT77" s="2" t="str">
        <f>IF(AL77="","",AL77*(Inflation!$B$2/BQ77))</f>
        <v/>
      </c>
    </row>
    <row r="78" spans="1:72" x14ac:dyDescent="0.35">
      <c r="A78" s="2" t="s">
        <v>384</v>
      </c>
      <c r="B78" s="2" t="s">
        <v>49</v>
      </c>
      <c r="C78" s="2" t="s">
        <v>56</v>
      </c>
      <c r="D78" s="3" t="s">
        <v>385</v>
      </c>
      <c r="E78" s="5"/>
      <c r="F78" s="57" t="s">
        <v>603</v>
      </c>
      <c r="G78" s="91" t="s">
        <v>604</v>
      </c>
      <c r="H78" s="2"/>
      <c r="I78" s="2"/>
      <c r="J78" s="2"/>
      <c r="K78" s="2"/>
      <c r="L78" s="2"/>
      <c r="M78" s="2"/>
      <c r="N78" s="2"/>
      <c r="O78" s="2"/>
      <c r="P78" s="59">
        <v>149</v>
      </c>
      <c r="Q78" s="2"/>
      <c r="R78" s="2"/>
      <c r="S78" s="63">
        <v>2017</v>
      </c>
      <c r="T78" s="59">
        <v>149</v>
      </c>
      <c r="U78" s="2"/>
      <c r="V78" s="2"/>
      <c r="W78" s="63">
        <v>2017</v>
      </c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O78" s="2" t="str">
        <f>IF(K78="","",VLOOKUP(K78,Inflation!$A$2:'Inflation'!$B$25,2))</f>
        <v/>
      </c>
      <c r="AP78" s="2" t="str">
        <f>IF(H78="","",H78*(Inflation!$B$2/AO78))</f>
        <v/>
      </c>
      <c r="AQ78" s="2" t="str">
        <f>IF(I78="","",I78*(Inflation!$B$2/AO78))</f>
        <v/>
      </c>
      <c r="AR78" s="2" t="str">
        <f>IF(J78="","",J78*(Inflation!$B$2/AO78))</f>
        <v/>
      </c>
      <c r="AS78" s="2" t="str">
        <f>IF(O78="","",VLOOKUP(O78,Inflation!$A$2:'Inflation'!$B$25,2))</f>
        <v/>
      </c>
      <c r="AT78" s="2" t="str">
        <f>IF(L78="","",L78*(Inflation!$B$2/AS78))</f>
        <v/>
      </c>
      <c r="AU78" s="2" t="str">
        <f>IF(M78="","",M78*(Inflation!$B$2/AS78))</f>
        <v/>
      </c>
      <c r="AV78" s="2" t="str">
        <f>IF(N78="","",N78*(Inflation!$B$2/AS78))</f>
        <v/>
      </c>
      <c r="AW78" s="2">
        <f>IF(S78="","",VLOOKUP(S78,Inflation!$A$2:'Inflation'!$B$25,2))</f>
        <v>107.749</v>
      </c>
      <c r="AX78" s="2">
        <f>IF(P78="","",P78*(Inflation!$B$2/AW78))</f>
        <v>110.32739979025328</v>
      </c>
      <c r="AY78" s="2" t="str">
        <f>IF(Q78="","",Q78*(Inflation!$B$2/AW78))</f>
        <v/>
      </c>
      <c r="AZ78" s="2" t="str">
        <f>IF(R78="","",R78*(Inflation!$B$2/AW78))</f>
        <v/>
      </c>
      <c r="BA78" s="2">
        <f>IF(W78="","",VLOOKUP(W78,Inflation!$A$2:'Inflation'!$B$25,2))</f>
        <v>107.749</v>
      </c>
      <c r="BB78" s="2">
        <f>IF(T78="","",T78*(Inflation!$B$2/BA78))</f>
        <v>110.32739979025328</v>
      </c>
      <c r="BC78" s="2" t="str">
        <f>IF(U78="","",U78*(Inflation!$B$2/BA78))</f>
        <v/>
      </c>
      <c r="BD78" s="2" t="str">
        <f>IF(V78="","",V78*(Inflation!$B$2/BA78))</f>
        <v/>
      </c>
      <c r="BE78" s="2" t="str">
        <f>IF(AA78="","",VLOOKUP(AA78,Inflation!$A$2:'Inflation'!$B$25,2))</f>
        <v/>
      </c>
      <c r="BF78" s="2" t="str">
        <f>IF(X78="","",X78*(Inflation!$B$2/BE78))</f>
        <v/>
      </c>
      <c r="BG78" s="2" t="str">
        <f>IF(Y78="","",Y78*(Inflation!$B$2/BE78))</f>
        <v/>
      </c>
      <c r="BH78" s="2" t="str">
        <f>IF(Z78="","",Z78*(Inflation!$B$2/BE78))</f>
        <v/>
      </c>
      <c r="BI78" s="2" t="str">
        <f>IF(AE78="","",VLOOKUP(AE78,Inflation!$A$2:'Inflation'!$B$25,2))</f>
        <v/>
      </c>
      <c r="BJ78" s="2" t="str">
        <f>IF(AB78="","",AB78*(Inflation!$B$2/BI78))</f>
        <v/>
      </c>
      <c r="BK78" s="2" t="str">
        <f>IF(AC78="","",AC78*(Inflation!$B$2/BI78))</f>
        <v/>
      </c>
      <c r="BL78" s="2" t="str">
        <f>IF(AD78="","",AD78*(Inflation!$B$2/BI78))</f>
        <v/>
      </c>
      <c r="BM78" s="2" t="str">
        <f>IF(AI78="","",VLOOKUP(AI78,Inflation!$A$2:'Inflation'!$B$25,2))</f>
        <v/>
      </c>
      <c r="BN78" s="2" t="str">
        <f>IF(AF78="","",AF78*(Inflation!$B$2/BM78))</f>
        <v/>
      </c>
      <c r="BO78" s="2" t="str">
        <f>IF(AG78="","",AG78*(Inflation!$B$2/BM78))</f>
        <v/>
      </c>
      <c r="BP78" s="2" t="str">
        <f>IF(AH78="","",AH78*(Inflation!$B$2/BM78))</f>
        <v/>
      </c>
      <c r="BQ78" s="2" t="str">
        <f>IF(AM78="","",VLOOKUP(AM78,Inflation!$A$2:'Inflation'!$B$25,2))</f>
        <v/>
      </c>
      <c r="BR78" s="2" t="str">
        <f>IF(AJ78="","",AJ78*(Inflation!$B$2/BQ78))</f>
        <v/>
      </c>
      <c r="BS78" s="2" t="str">
        <f>IF(AK78="","",AK78*(Inflation!$B$2/BQ78))</f>
        <v/>
      </c>
      <c r="BT78" s="2" t="str">
        <f>IF(AL78="","",AL78*(Inflation!$B$2/BQ78))</f>
        <v/>
      </c>
    </row>
    <row r="79" spans="1:72" x14ac:dyDescent="0.35">
      <c r="A79" s="2" t="s">
        <v>386</v>
      </c>
      <c r="B79" s="2" t="s">
        <v>49</v>
      </c>
      <c r="C79" s="2" t="s">
        <v>56</v>
      </c>
      <c r="D79" s="3" t="s">
        <v>387</v>
      </c>
      <c r="E79" s="5"/>
      <c r="F79" s="57" t="s">
        <v>605</v>
      </c>
      <c r="G79" s="91" t="s">
        <v>606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O79" s="2" t="str">
        <f>IF(K79="","",VLOOKUP(K79,Inflation!$A$2:'Inflation'!$B$25,2))</f>
        <v/>
      </c>
      <c r="AP79" s="2" t="str">
        <f>IF(H79="","",H79*(Inflation!$B$2/AO79))</f>
        <v/>
      </c>
      <c r="AQ79" s="2" t="str">
        <f>IF(I79="","",I79*(Inflation!$B$2/AO79))</f>
        <v/>
      </c>
      <c r="AR79" s="2" t="str">
        <f>IF(J79="","",J79*(Inflation!$B$2/AO79))</f>
        <v/>
      </c>
      <c r="AS79" s="2" t="str">
        <f>IF(O79="","",VLOOKUP(O79,Inflation!$A$2:'Inflation'!$B$25,2))</f>
        <v/>
      </c>
      <c r="AT79" s="2" t="str">
        <f>IF(L79="","",L79*(Inflation!$B$2/AS79))</f>
        <v/>
      </c>
      <c r="AU79" s="2" t="str">
        <f>IF(M79="","",M79*(Inflation!$B$2/AS79))</f>
        <v/>
      </c>
      <c r="AV79" s="2" t="str">
        <f>IF(N79="","",N79*(Inflation!$B$2/AS79))</f>
        <v/>
      </c>
      <c r="AW79" s="2" t="str">
        <f>IF(S79="","",VLOOKUP(S79,Inflation!$A$2:'Inflation'!$B$25,2))</f>
        <v/>
      </c>
      <c r="AX79" s="2" t="str">
        <f>IF(P79="","",P79*(Inflation!$B$2/AW79))</f>
        <v/>
      </c>
      <c r="AY79" s="2" t="str">
        <f>IF(Q79="","",Q79*(Inflation!$B$2/AW79))</f>
        <v/>
      </c>
      <c r="AZ79" s="2" t="str">
        <f>IF(R79="","",R79*(Inflation!$B$2/AW79))</f>
        <v/>
      </c>
      <c r="BA79" s="2" t="str">
        <f>IF(W79="","",VLOOKUP(W79,Inflation!$A$2:'Inflation'!$B$25,2))</f>
        <v/>
      </c>
      <c r="BB79" s="2" t="str">
        <f>IF(T79="","",T79*(Inflation!$B$2/BA79))</f>
        <v/>
      </c>
      <c r="BC79" s="2" t="str">
        <f>IF(U79="","",U79*(Inflation!$B$2/BA79))</f>
        <v/>
      </c>
      <c r="BD79" s="2" t="str">
        <f>IF(V79="","",V79*(Inflation!$B$2/BA79))</f>
        <v/>
      </c>
      <c r="BE79" s="2" t="str">
        <f>IF(AA79="","",VLOOKUP(AA79,Inflation!$A$2:'Inflation'!$B$25,2))</f>
        <v/>
      </c>
      <c r="BF79" s="2" t="str">
        <f>IF(X79="","",X79*(Inflation!$B$2/BE79))</f>
        <v/>
      </c>
      <c r="BG79" s="2" t="str">
        <f>IF(Y79="","",Y79*(Inflation!$B$2/BE79))</f>
        <v/>
      </c>
      <c r="BH79" s="2" t="str">
        <f>IF(Z79="","",Z79*(Inflation!$B$2/BE79))</f>
        <v/>
      </c>
      <c r="BI79" s="2" t="str">
        <f>IF(AE79="","",VLOOKUP(AE79,Inflation!$A$2:'Inflation'!$B$25,2))</f>
        <v/>
      </c>
      <c r="BJ79" s="2" t="str">
        <f>IF(AB79="","",AB79*(Inflation!$B$2/BI79))</f>
        <v/>
      </c>
      <c r="BK79" s="2" t="str">
        <f>IF(AC79="","",AC79*(Inflation!$B$2/BI79))</f>
        <v/>
      </c>
      <c r="BL79" s="2" t="str">
        <f>IF(AD79="","",AD79*(Inflation!$B$2/BI79))</f>
        <v/>
      </c>
      <c r="BM79" s="2" t="str">
        <f>IF(AI79="","",VLOOKUP(AI79,Inflation!$A$2:'Inflation'!$B$25,2))</f>
        <v/>
      </c>
      <c r="BN79" s="2" t="str">
        <f>IF(AF79="","",AF79*(Inflation!$B$2/BM79))</f>
        <v/>
      </c>
      <c r="BO79" s="2" t="str">
        <f>IF(AG79="","",AG79*(Inflation!$B$2/BM79))</f>
        <v/>
      </c>
      <c r="BP79" s="2" t="str">
        <f>IF(AH79="","",AH79*(Inflation!$B$2/BM79))</f>
        <v/>
      </c>
      <c r="BQ79" s="2" t="str">
        <f>IF(AM79="","",VLOOKUP(AM79,Inflation!$A$2:'Inflation'!$B$25,2))</f>
        <v/>
      </c>
      <c r="BR79" s="2" t="str">
        <f>IF(AJ79="","",AJ79*(Inflation!$B$2/BQ79))</f>
        <v/>
      </c>
      <c r="BS79" s="2" t="str">
        <f>IF(AK79="","",AK79*(Inflation!$B$2/BQ79))</f>
        <v/>
      </c>
      <c r="BT79" s="2" t="str">
        <f>IF(AL79="","",AL79*(Inflation!$B$2/BQ79))</f>
        <v/>
      </c>
    </row>
    <row r="80" spans="1:72" ht="21" x14ac:dyDescent="0.35">
      <c r="A80" s="2" t="s">
        <v>388</v>
      </c>
      <c r="B80" s="2" t="s">
        <v>49</v>
      </c>
      <c r="C80" s="2" t="s">
        <v>56</v>
      </c>
      <c r="D80" s="3" t="s">
        <v>389</v>
      </c>
      <c r="E80" s="5"/>
      <c r="F80" s="57" t="s">
        <v>607</v>
      </c>
      <c r="G80" s="91" t="s">
        <v>608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O80" s="2" t="str">
        <f>IF(K80="","",VLOOKUP(K80,Inflation!$A$2:'Inflation'!$B$25,2))</f>
        <v/>
      </c>
      <c r="AP80" s="2" t="str">
        <f>IF(H80="","",H80*(Inflation!$B$2/AO80))</f>
        <v/>
      </c>
      <c r="AQ80" s="2" t="str">
        <f>IF(I80="","",I80*(Inflation!$B$2/AO80))</f>
        <v/>
      </c>
      <c r="AR80" s="2" t="str">
        <f>IF(J80="","",J80*(Inflation!$B$2/AO80))</f>
        <v/>
      </c>
      <c r="AS80" s="2" t="str">
        <f>IF(O80="","",VLOOKUP(O80,Inflation!$A$2:'Inflation'!$B$25,2))</f>
        <v/>
      </c>
      <c r="AT80" s="2" t="str">
        <f>IF(L80="","",L80*(Inflation!$B$2/AS80))</f>
        <v/>
      </c>
      <c r="AU80" s="2" t="str">
        <f>IF(M80="","",M80*(Inflation!$B$2/AS80))</f>
        <v/>
      </c>
      <c r="AV80" s="2" t="str">
        <f>IF(N80="","",N80*(Inflation!$B$2/AS80))</f>
        <v/>
      </c>
      <c r="AW80" s="2" t="str">
        <f>IF(S80="","",VLOOKUP(S80,Inflation!$A$2:'Inflation'!$B$25,2))</f>
        <v/>
      </c>
      <c r="AX80" s="2" t="str">
        <f>IF(P80="","",P80*(Inflation!$B$2/AW80))</f>
        <v/>
      </c>
      <c r="AY80" s="2" t="str">
        <f>IF(Q80="","",Q80*(Inflation!$B$2/AW80))</f>
        <v/>
      </c>
      <c r="AZ80" s="2" t="str">
        <f>IF(R80="","",R80*(Inflation!$B$2/AW80))</f>
        <v/>
      </c>
      <c r="BA80" s="2" t="str">
        <f>IF(W80="","",VLOOKUP(W80,Inflation!$A$2:'Inflation'!$B$25,2))</f>
        <v/>
      </c>
      <c r="BB80" s="2" t="str">
        <f>IF(T80="","",T80*(Inflation!$B$2/BA80))</f>
        <v/>
      </c>
      <c r="BC80" s="2" t="str">
        <f>IF(U80="","",U80*(Inflation!$B$2/BA80))</f>
        <v/>
      </c>
      <c r="BD80" s="2" t="str">
        <f>IF(V80="","",V80*(Inflation!$B$2/BA80))</f>
        <v/>
      </c>
      <c r="BE80" s="2" t="str">
        <f>IF(AA80="","",VLOOKUP(AA80,Inflation!$A$2:'Inflation'!$B$25,2))</f>
        <v/>
      </c>
      <c r="BF80" s="2" t="str">
        <f>IF(X80="","",X80*(Inflation!$B$2/BE80))</f>
        <v/>
      </c>
      <c r="BG80" s="2" t="str">
        <f>IF(Y80="","",Y80*(Inflation!$B$2/BE80))</f>
        <v/>
      </c>
      <c r="BH80" s="2" t="str">
        <f>IF(Z80="","",Z80*(Inflation!$B$2/BE80))</f>
        <v/>
      </c>
      <c r="BI80" s="2" t="str">
        <f>IF(AE80="","",VLOOKUP(AE80,Inflation!$A$2:'Inflation'!$B$25,2))</f>
        <v/>
      </c>
      <c r="BJ80" s="2" t="str">
        <f>IF(AB80="","",AB80*(Inflation!$B$2/BI80))</f>
        <v/>
      </c>
      <c r="BK80" s="2" t="str">
        <f>IF(AC80="","",AC80*(Inflation!$B$2/BI80))</f>
        <v/>
      </c>
      <c r="BL80" s="2" t="str">
        <f>IF(AD80="","",AD80*(Inflation!$B$2/BI80))</f>
        <v/>
      </c>
      <c r="BM80" s="2" t="str">
        <f>IF(AI80="","",VLOOKUP(AI80,Inflation!$A$2:'Inflation'!$B$25,2))</f>
        <v/>
      </c>
      <c r="BN80" s="2" t="str">
        <f>IF(AF80="","",AF80*(Inflation!$B$2/BM80))</f>
        <v/>
      </c>
      <c r="BO80" s="2" t="str">
        <f>IF(AG80="","",AG80*(Inflation!$B$2/BM80))</f>
        <v/>
      </c>
      <c r="BP80" s="2" t="str">
        <f>IF(AH80="","",AH80*(Inflation!$B$2/BM80))</f>
        <v/>
      </c>
      <c r="BQ80" s="2" t="str">
        <f>IF(AM80="","",VLOOKUP(AM80,Inflation!$A$2:'Inflation'!$B$25,2))</f>
        <v/>
      </c>
      <c r="BR80" s="2" t="str">
        <f>IF(AJ80="","",AJ80*(Inflation!$B$2/BQ80))</f>
        <v/>
      </c>
      <c r="BS80" s="2" t="str">
        <f>IF(AK80="","",AK80*(Inflation!$B$2/BQ80))</f>
        <v/>
      </c>
      <c r="BT80" s="2" t="str">
        <f>IF(AL80="","",AL80*(Inflation!$B$2/BQ80))</f>
        <v/>
      </c>
    </row>
    <row r="81" spans="1:72" x14ac:dyDescent="0.35">
      <c r="A81" s="2" t="s">
        <v>390</v>
      </c>
      <c r="B81" s="2" t="s">
        <v>49</v>
      </c>
      <c r="C81" s="2" t="s">
        <v>56</v>
      </c>
      <c r="D81" s="3" t="s">
        <v>391</v>
      </c>
      <c r="E81" s="5"/>
      <c r="F81" s="57" t="s">
        <v>609</v>
      </c>
      <c r="G81" s="91" t="s">
        <v>610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O81" s="2" t="str">
        <f>IF(K81="","",VLOOKUP(K81,Inflation!$A$2:'Inflation'!$B$25,2))</f>
        <v/>
      </c>
      <c r="AP81" s="2" t="str">
        <f>IF(H81="","",H81*(Inflation!$B$2/AO81))</f>
        <v/>
      </c>
      <c r="AQ81" s="2" t="str">
        <f>IF(I81="","",I81*(Inflation!$B$2/AO81))</f>
        <v/>
      </c>
      <c r="AR81" s="2" t="str">
        <f>IF(J81="","",J81*(Inflation!$B$2/AO81))</f>
        <v/>
      </c>
      <c r="AS81" s="2" t="str">
        <f>IF(O81="","",VLOOKUP(O81,Inflation!$A$2:'Inflation'!$B$25,2))</f>
        <v/>
      </c>
      <c r="AT81" s="2" t="str">
        <f>IF(L81="","",L81*(Inflation!$B$2/AS81))</f>
        <v/>
      </c>
      <c r="AU81" s="2" t="str">
        <f>IF(M81="","",M81*(Inflation!$B$2/AS81))</f>
        <v/>
      </c>
      <c r="AV81" s="2" t="str">
        <f>IF(N81="","",N81*(Inflation!$B$2/AS81))</f>
        <v/>
      </c>
      <c r="AW81" s="2" t="str">
        <f>IF(S81="","",VLOOKUP(S81,Inflation!$A$2:'Inflation'!$B$25,2))</f>
        <v/>
      </c>
      <c r="AX81" s="2" t="str">
        <f>IF(P81="","",P81*(Inflation!$B$2/AW81))</f>
        <v/>
      </c>
      <c r="AY81" s="2" t="str">
        <f>IF(Q81="","",Q81*(Inflation!$B$2/AW81))</f>
        <v/>
      </c>
      <c r="AZ81" s="2" t="str">
        <f>IF(R81="","",R81*(Inflation!$B$2/AW81))</f>
        <v/>
      </c>
      <c r="BA81" s="2" t="str">
        <f>IF(W81="","",VLOOKUP(W81,Inflation!$A$2:'Inflation'!$B$25,2))</f>
        <v/>
      </c>
      <c r="BB81" s="2" t="str">
        <f>IF(T81="","",T81*(Inflation!$B$2/BA81))</f>
        <v/>
      </c>
      <c r="BC81" s="2" t="str">
        <f>IF(U81="","",U81*(Inflation!$B$2/BA81))</f>
        <v/>
      </c>
      <c r="BD81" s="2" t="str">
        <f>IF(V81="","",V81*(Inflation!$B$2/BA81))</f>
        <v/>
      </c>
      <c r="BE81" s="2" t="str">
        <f>IF(AA81="","",VLOOKUP(AA81,Inflation!$A$2:'Inflation'!$B$25,2))</f>
        <v/>
      </c>
      <c r="BF81" s="2" t="str">
        <f>IF(X81="","",X81*(Inflation!$B$2/BE81))</f>
        <v/>
      </c>
      <c r="BG81" s="2" t="str">
        <f>IF(Y81="","",Y81*(Inflation!$B$2/BE81))</f>
        <v/>
      </c>
      <c r="BH81" s="2" t="str">
        <f>IF(Z81="","",Z81*(Inflation!$B$2/BE81))</f>
        <v/>
      </c>
      <c r="BI81" s="2" t="str">
        <f>IF(AE81="","",VLOOKUP(AE81,Inflation!$A$2:'Inflation'!$B$25,2))</f>
        <v/>
      </c>
      <c r="BJ81" s="2" t="str">
        <f>IF(AB81="","",AB81*(Inflation!$B$2/BI81))</f>
        <v/>
      </c>
      <c r="BK81" s="2" t="str">
        <f>IF(AC81="","",AC81*(Inflation!$B$2/BI81))</f>
        <v/>
      </c>
      <c r="BL81" s="2" t="str">
        <f>IF(AD81="","",AD81*(Inflation!$B$2/BI81))</f>
        <v/>
      </c>
      <c r="BM81" s="2" t="str">
        <f>IF(AI81="","",VLOOKUP(AI81,Inflation!$A$2:'Inflation'!$B$25,2))</f>
        <v/>
      </c>
      <c r="BN81" s="2" t="str">
        <f>IF(AF81="","",AF81*(Inflation!$B$2/BM81))</f>
        <v/>
      </c>
      <c r="BO81" s="2" t="str">
        <f>IF(AG81="","",AG81*(Inflation!$B$2/BM81))</f>
        <v/>
      </c>
      <c r="BP81" s="2" t="str">
        <f>IF(AH81="","",AH81*(Inflation!$B$2/BM81))</f>
        <v/>
      </c>
      <c r="BQ81" s="2" t="str">
        <f>IF(AM81="","",VLOOKUP(AM81,Inflation!$A$2:'Inflation'!$B$25,2))</f>
        <v/>
      </c>
      <c r="BR81" s="2" t="str">
        <f>IF(AJ81="","",AJ81*(Inflation!$B$2/BQ81))</f>
        <v/>
      </c>
      <c r="BS81" s="2" t="str">
        <f>IF(AK81="","",AK81*(Inflation!$B$2/BQ81))</f>
        <v/>
      </c>
      <c r="BT81" s="2" t="str">
        <f>IF(AL81="","",AL81*(Inflation!$B$2/BQ81))</f>
        <v/>
      </c>
    </row>
    <row r="82" spans="1:72" x14ac:dyDescent="0.35">
      <c r="A82" s="2" t="s">
        <v>392</v>
      </c>
      <c r="B82" s="2" t="s">
        <v>49</v>
      </c>
      <c r="C82" s="2" t="s">
        <v>56</v>
      </c>
      <c r="D82" s="3" t="s">
        <v>393</v>
      </c>
      <c r="E82" s="5"/>
      <c r="F82" s="57" t="s">
        <v>611</v>
      </c>
      <c r="G82" s="91" t="s">
        <v>612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O82" s="2" t="str">
        <f>IF(K82="","",VLOOKUP(K82,Inflation!$A$2:'Inflation'!$B$25,2))</f>
        <v/>
      </c>
      <c r="AP82" s="2" t="str">
        <f>IF(H82="","",H82*(Inflation!$B$2/AO82))</f>
        <v/>
      </c>
      <c r="AQ82" s="2" t="str">
        <f>IF(I82="","",I82*(Inflation!$B$2/AO82))</f>
        <v/>
      </c>
      <c r="AR82" s="2" t="str">
        <f>IF(J82="","",J82*(Inflation!$B$2/AO82))</f>
        <v/>
      </c>
      <c r="AS82" s="2" t="str">
        <f>IF(O82="","",VLOOKUP(O82,Inflation!$A$2:'Inflation'!$B$25,2))</f>
        <v/>
      </c>
      <c r="AT82" s="2" t="str">
        <f>IF(L82="","",L82*(Inflation!$B$2/AS82))</f>
        <v/>
      </c>
      <c r="AU82" s="2" t="str">
        <f>IF(M82="","",M82*(Inflation!$B$2/AS82))</f>
        <v/>
      </c>
      <c r="AV82" s="2" t="str">
        <f>IF(N82="","",N82*(Inflation!$B$2/AS82))</f>
        <v/>
      </c>
      <c r="AW82" s="2" t="str">
        <f>IF(S82="","",VLOOKUP(S82,Inflation!$A$2:'Inflation'!$B$25,2))</f>
        <v/>
      </c>
      <c r="AX82" s="2" t="str">
        <f>IF(P82="","",P82*(Inflation!$B$2/AW82))</f>
        <v/>
      </c>
      <c r="AY82" s="2" t="str">
        <f>IF(Q82="","",Q82*(Inflation!$B$2/AW82))</f>
        <v/>
      </c>
      <c r="AZ82" s="2" t="str">
        <f>IF(R82="","",R82*(Inflation!$B$2/AW82))</f>
        <v/>
      </c>
      <c r="BA82" s="2" t="str">
        <f>IF(W82="","",VLOOKUP(W82,Inflation!$A$2:'Inflation'!$B$25,2))</f>
        <v/>
      </c>
      <c r="BB82" s="2" t="str">
        <f>IF(T82="","",T82*(Inflation!$B$2/BA82))</f>
        <v/>
      </c>
      <c r="BC82" s="2" t="str">
        <f>IF(U82="","",U82*(Inflation!$B$2/BA82))</f>
        <v/>
      </c>
      <c r="BD82" s="2" t="str">
        <f>IF(V82="","",V82*(Inflation!$B$2/BA82))</f>
        <v/>
      </c>
      <c r="BE82" s="2" t="str">
        <f>IF(AA82="","",VLOOKUP(AA82,Inflation!$A$2:'Inflation'!$B$25,2))</f>
        <v/>
      </c>
      <c r="BF82" s="2" t="str">
        <f>IF(X82="","",X82*(Inflation!$B$2/BE82))</f>
        <v/>
      </c>
      <c r="BG82" s="2" t="str">
        <f>IF(Y82="","",Y82*(Inflation!$B$2/BE82))</f>
        <v/>
      </c>
      <c r="BH82" s="2" t="str">
        <f>IF(Z82="","",Z82*(Inflation!$B$2/BE82))</f>
        <v/>
      </c>
      <c r="BI82" s="2" t="str">
        <f>IF(AE82="","",VLOOKUP(AE82,Inflation!$A$2:'Inflation'!$B$25,2))</f>
        <v/>
      </c>
      <c r="BJ82" s="2" t="str">
        <f>IF(AB82="","",AB82*(Inflation!$B$2/BI82))</f>
        <v/>
      </c>
      <c r="BK82" s="2" t="str">
        <f>IF(AC82="","",AC82*(Inflation!$B$2/BI82))</f>
        <v/>
      </c>
      <c r="BL82" s="2" t="str">
        <f>IF(AD82="","",AD82*(Inflation!$B$2/BI82))</f>
        <v/>
      </c>
      <c r="BM82" s="2" t="str">
        <f>IF(AI82="","",VLOOKUP(AI82,Inflation!$A$2:'Inflation'!$B$25,2))</f>
        <v/>
      </c>
      <c r="BN82" s="2" t="str">
        <f>IF(AF82="","",AF82*(Inflation!$B$2/BM82))</f>
        <v/>
      </c>
      <c r="BO82" s="2" t="str">
        <f>IF(AG82="","",AG82*(Inflation!$B$2/BM82))</f>
        <v/>
      </c>
      <c r="BP82" s="2" t="str">
        <f>IF(AH82="","",AH82*(Inflation!$B$2/BM82))</f>
        <v/>
      </c>
      <c r="BQ82" s="2" t="str">
        <f>IF(AM82="","",VLOOKUP(AM82,Inflation!$A$2:'Inflation'!$B$25,2))</f>
        <v/>
      </c>
      <c r="BR82" s="2" t="str">
        <f>IF(AJ82="","",AJ82*(Inflation!$B$2/BQ82))</f>
        <v/>
      </c>
      <c r="BS82" s="2" t="str">
        <f>IF(AK82="","",AK82*(Inflation!$B$2/BQ82))</f>
        <v/>
      </c>
      <c r="BT82" s="2" t="str">
        <f>IF(AL82="","",AL82*(Inflation!$B$2/BQ82))</f>
        <v/>
      </c>
    </row>
    <row r="83" spans="1:72" ht="31.5" x14ac:dyDescent="0.35">
      <c r="A83" s="2" t="s">
        <v>394</v>
      </c>
      <c r="B83" s="2" t="s">
        <v>49</v>
      </c>
      <c r="C83" s="2" t="s">
        <v>56</v>
      </c>
      <c r="D83" s="3" t="s">
        <v>395</v>
      </c>
      <c r="E83" s="5"/>
      <c r="F83" s="57" t="s">
        <v>613</v>
      </c>
      <c r="G83" s="91" t="s">
        <v>614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O83" s="2" t="str">
        <f>IF(K83="","",VLOOKUP(K83,Inflation!$A$2:'Inflation'!$B$25,2))</f>
        <v/>
      </c>
      <c r="AP83" s="2" t="str">
        <f>IF(H83="","",H83*(Inflation!$B$2/AO83))</f>
        <v/>
      </c>
      <c r="AQ83" s="2" t="str">
        <f>IF(I83="","",I83*(Inflation!$B$2/AO83))</f>
        <v/>
      </c>
      <c r="AR83" s="2" t="str">
        <f>IF(J83="","",J83*(Inflation!$B$2/AO83))</f>
        <v/>
      </c>
      <c r="AS83" s="2" t="str">
        <f>IF(O83="","",VLOOKUP(O83,Inflation!$A$2:'Inflation'!$B$25,2))</f>
        <v/>
      </c>
      <c r="AT83" s="2" t="str">
        <f>IF(L83="","",L83*(Inflation!$B$2/AS83))</f>
        <v/>
      </c>
      <c r="AU83" s="2" t="str">
        <f>IF(M83="","",M83*(Inflation!$B$2/AS83))</f>
        <v/>
      </c>
      <c r="AV83" s="2" t="str">
        <f>IF(N83="","",N83*(Inflation!$B$2/AS83))</f>
        <v/>
      </c>
      <c r="AW83" s="2" t="str">
        <f>IF(S83="","",VLOOKUP(S83,Inflation!$A$2:'Inflation'!$B$25,2))</f>
        <v/>
      </c>
      <c r="AX83" s="2" t="str">
        <f>IF(P83="","",P83*(Inflation!$B$2/AW83))</f>
        <v/>
      </c>
      <c r="AY83" s="2" t="str">
        <f>IF(Q83="","",Q83*(Inflation!$B$2/AW83))</f>
        <v/>
      </c>
      <c r="AZ83" s="2" t="str">
        <f>IF(R83="","",R83*(Inflation!$B$2/AW83))</f>
        <v/>
      </c>
      <c r="BA83" s="2" t="str">
        <f>IF(W83="","",VLOOKUP(W83,Inflation!$A$2:'Inflation'!$B$25,2))</f>
        <v/>
      </c>
      <c r="BB83" s="2" t="str">
        <f>IF(T83="","",T83*(Inflation!$B$2/BA83))</f>
        <v/>
      </c>
      <c r="BC83" s="2" t="str">
        <f>IF(U83="","",U83*(Inflation!$B$2/BA83))</f>
        <v/>
      </c>
      <c r="BD83" s="2" t="str">
        <f>IF(V83="","",V83*(Inflation!$B$2/BA83))</f>
        <v/>
      </c>
      <c r="BE83" s="2" t="str">
        <f>IF(AA83="","",VLOOKUP(AA83,Inflation!$A$2:'Inflation'!$B$25,2))</f>
        <v/>
      </c>
      <c r="BF83" s="2" t="str">
        <f>IF(X83="","",X83*(Inflation!$B$2/BE83))</f>
        <v/>
      </c>
      <c r="BG83" s="2" t="str">
        <f>IF(Y83="","",Y83*(Inflation!$B$2/BE83))</f>
        <v/>
      </c>
      <c r="BH83" s="2" t="str">
        <f>IF(Z83="","",Z83*(Inflation!$B$2/BE83))</f>
        <v/>
      </c>
      <c r="BI83" s="2" t="str">
        <f>IF(AE83="","",VLOOKUP(AE83,Inflation!$A$2:'Inflation'!$B$25,2))</f>
        <v/>
      </c>
      <c r="BJ83" s="2" t="str">
        <f>IF(AB83="","",AB83*(Inflation!$B$2/BI83))</f>
        <v/>
      </c>
      <c r="BK83" s="2" t="str">
        <f>IF(AC83="","",AC83*(Inflation!$B$2/BI83))</f>
        <v/>
      </c>
      <c r="BL83" s="2" t="str">
        <f>IF(AD83="","",AD83*(Inflation!$B$2/BI83))</f>
        <v/>
      </c>
      <c r="BM83" s="2" t="str">
        <f>IF(AI83="","",VLOOKUP(AI83,Inflation!$A$2:'Inflation'!$B$25,2))</f>
        <v/>
      </c>
      <c r="BN83" s="2" t="str">
        <f>IF(AF83="","",AF83*(Inflation!$B$2/BM83))</f>
        <v/>
      </c>
      <c r="BO83" s="2" t="str">
        <f>IF(AG83="","",AG83*(Inflation!$B$2/BM83))</f>
        <v/>
      </c>
      <c r="BP83" s="2" t="str">
        <f>IF(AH83="","",AH83*(Inflation!$B$2/BM83))</f>
        <v/>
      </c>
      <c r="BQ83" s="2" t="str">
        <f>IF(AM83="","",VLOOKUP(AM83,Inflation!$A$2:'Inflation'!$B$25,2))</f>
        <v/>
      </c>
      <c r="BR83" s="2" t="str">
        <f>IF(AJ83="","",AJ83*(Inflation!$B$2/BQ83))</f>
        <v/>
      </c>
      <c r="BS83" s="2" t="str">
        <f>IF(AK83="","",AK83*(Inflation!$B$2/BQ83))</f>
        <v/>
      </c>
      <c r="BT83" s="2" t="str">
        <f>IF(AL83="","",AL83*(Inflation!$B$2/BQ83))</f>
        <v/>
      </c>
    </row>
    <row r="84" spans="1:72" x14ac:dyDescent="0.35">
      <c r="A84" s="2" t="s">
        <v>396</v>
      </c>
      <c r="B84" s="2" t="s">
        <v>311</v>
      </c>
      <c r="C84" s="2" t="s">
        <v>397</v>
      </c>
      <c r="D84" s="3" t="s">
        <v>398</v>
      </c>
      <c r="E84" s="5" t="s">
        <v>476</v>
      </c>
      <c r="F84" s="57" t="s">
        <v>615</v>
      </c>
      <c r="G84" s="91" t="s">
        <v>616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59">
        <v>-260</v>
      </c>
      <c r="Y84" s="59"/>
      <c r="Z84" s="59"/>
      <c r="AA84" s="63">
        <v>2020</v>
      </c>
      <c r="AB84" s="59">
        <v>-242</v>
      </c>
      <c r="AC84" s="59"/>
      <c r="AD84" s="59"/>
      <c r="AE84" s="63">
        <v>2020</v>
      </c>
      <c r="AF84" s="2"/>
      <c r="AG84" s="2"/>
      <c r="AH84" s="2"/>
      <c r="AI84" s="2"/>
      <c r="AJ84" s="2"/>
      <c r="AK84" s="2"/>
      <c r="AL84" s="2"/>
      <c r="AM84" s="2"/>
      <c r="AO84" s="2" t="str">
        <f>IF(K84="","",VLOOKUP(K84,Inflation!$A$2:'Inflation'!$B$25,2))</f>
        <v/>
      </c>
      <c r="AP84" s="2" t="str">
        <f>IF(H84="","",H84*(Inflation!$B$2/AO84))</f>
        <v/>
      </c>
      <c r="AQ84" s="2" t="str">
        <f>IF(I84="","",I84*(Inflation!$B$2/AO84))</f>
        <v/>
      </c>
      <c r="AR84" s="2" t="str">
        <f>IF(J84="","",J84*(Inflation!$B$2/AO84))</f>
        <v/>
      </c>
      <c r="AS84" s="2" t="str">
        <f>IF(O84="","",VLOOKUP(O84,Inflation!$A$2:'Inflation'!$B$25,2))</f>
        <v/>
      </c>
      <c r="AT84" s="2" t="str">
        <f>IF(L84="","",L84*(Inflation!$B$2/AS84))</f>
        <v/>
      </c>
      <c r="AU84" s="2" t="str">
        <f>IF(M84="","",M84*(Inflation!$B$2/AS84))</f>
        <v/>
      </c>
      <c r="AV84" s="2" t="str">
        <f>IF(N84="","",N84*(Inflation!$B$2/AS84))</f>
        <v/>
      </c>
      <c r="AW84" s="2" t="str">
        <f>IF(S84="","",VLOOKUP(S84,Inflation!$A$2:'Inflation'!$B$25,2))</f>
        <v/>
      </c>
      <c r="AX84" s="2" t="str">
        <f>IF(P84="","",P84*(Inflation!$B$2/AW84))</f>
        <v/>
      </c>
      <c r="AY84" s="2" t="str">
        <f>IF(Q84="","",Q84*(Inflation!$B$2/AW84))</f>
        <v/>
      </c>
      <c r="AZ84" s="2" t="str">
        <f>IF(R84="","",R84*(Inflation!$B$2/AW84))</f>
        <v/>
      </c>
      <c r="BA84" s="2" t="str">
        <f>IF(W84="","",VLOOKUP(W84,Inflation!$A$2:'Inflation'!$B$25,2))</f>
        <v/>
      </c>
      <c r="BB84" s="2" t="str">
        <f>IF(T84="","",T84*(Inflation!$B$2/BA84))</f>
        <v/>
      </c>
      <c r="BC84" s="2" t="str">
        <f>IF(U84="","",U84*(Inflation!$B$2/BA84))</f>
        <v/>
      </c>
      <c r="BD84" s="2" t="str">
        <f>IF(V84="","",V84*(Inflation!$B$2/BA84))</f>
        <v/>
      </c>
      <c r="BE84" s="2">
        <f>IF(AA84="","",VLOOKUP(AA84,Inflation!$A$2:'Inflation'!$B$25,2))</f>
        <v>113.78400000000001</v>
      </c>
      <c r="BF84" s="2">
        <f>IF(X84="","",X84*(Inflation!$B$2/BE84))</f>
        <v>-182.30665119876255</v>
      </c>
      <c r="BG84" s="2" t="str">
        <f>IF(Y84="","",Y84*(Inflation!$B$2/BE84))</f>
        <v/>
      </c>
      <c r="BH84" s="2" t="str">
        <f>IF(Z84="","",Z84*(Inflation!$B$2/BE84))</f>
        <v/>
      </c>
      <c r="BI84" s="2">
        <f>IF(AE84="","",VLOOKUP(AE84,Inflation!$A$2:'Inflation'!$B$25,2))</f>
        <v>113.78400000000001</v>
      </c>
      <c r="BJ84" s="2">
        <f>IF(AB84="","",AB84*(Inflation!$B$2/BI84))</f>
        <v>-169.68542150038667</v>
      </c>
      <c r="BK84" s="2" t="str">
        <f>IF(AC84="","",AC84*(Inflation!$B$2/BI84))</f>
        <v/>
      </c>
      <c r="BL84" s="2" t="str">
        <f>IF(AD84="","",AD84*(Inflation!$B$2/BI84))</f>
        <v/>
      </c>
      <c r="BM84" s="2" t="str">
        <f>IF(AI84="","",VLOOKUP(AI84,Inflation!$A$2:'Inflation'!$B$25,2))</f>
        <v/>
      </c>
      <c r="BN84" s="2" t="str">
        <f>IF(AF84="","",AF84*(Inflation!$B$2/BM84))</f>
        <v/>
      </c>
      <c r="BO84" s="2" t="str">
        <f>IF(AG84="","",AG84*(Inflation!$B$2/BM84))</f>
        <v/>
      </c>
      <c r="BP84" s="2" t="str">
        <f>IF(AH84="","",AH84*(Inflation!$B$2/BM84))</f>
        <v/>
      </c>
      <c r="BQ84" s="2" t="str">
        <f>IF(AM84="","",VLOOKUP(AM84,Inflation!$A$2:'Inflation'!$B$25,2))</f>
        <v/>
      </c>
      <c r="BR84" s="2" t="str">
        <f>IF(AJ84="","",AJ84*(Inflation!$B$2/BQ84))</f>
        <v/>
      </c>
      <c r="BS84" s="2" t="str">
        <f>IF(AK84="","",AK84*(Inflation!$B$2/BQ84))</f>
        <v/>
      </c>
      <c r="BT84" s="2" t="str">
        <f>IF(AL84="","",AL84*(Inflation!$B$2/BQ84))</f>
        <v/>
      </c>
    </row>
    <row r="85" spans="1:72" ht="42" x14ac:dyDescent="0.35">
      <c r="A85" s="2" t="s">
        <v>399</v>
      </c>
      <c r="B85" s="2" t="s">
        <v>400</v>
      </c>
      <c r="C85" s="2" t="s">
        <v>401</v>
      </c>
      <c r="D85" s="3" t="s">
        <v>402</v>
      </c>
      <c r="E85" s="5"/>
      <c r="F85" s="57" t="s">
        <v>617</v>
      </c>
      <c r="G85" s="91" t="s">
        <v>705</v>
      </c>
      <c r="H85" s="2"/>
      <c r="I85" s="2"/>
      <c r="J85" s="2"/>
      <c r="K85" s="2"/>
      <c r="L85" s="2"/>
      <c r="M85" s="2"/>
      <c r="N85" s="2"/>
      <c r="O85" s="2"/>
      <c r="P85" s="59">
        <v>6500.4533060000003</v>
      </c>
      <c r="Q85" s="2"/>
      <c r="R85" s="2"/>
      <c r="S85" s="63">
        <v>2016</v>
      </c>
      <c r="T85" s="59">
        <v>7338.2098830000004</v>
      </c>
      <c r="U85" s="2"/>
      <c r="V85" s="2"/>
      <c r="W85" s="63">
        <v>2016</v>
      </c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O85" s="2" t="str">
        <f>IF(K85="","",VLOOKUP(K85,Inflation!$A$2:'Inflation'!$B$25,2))</f>
        <v/>
      </c>
      <c r="AP85" s="2" t="str">
        <f>IF(H85="","",H85*(Inflation!$B$2/AO85))</f>
        <v/>
      </c>
      <c r="AQ85" s="2" t="str">
        <f>IF(I85="","",I85*(Inflation!$B$2/AO85))</f>
        <v/>
      </c>
      <c r="AR85" s="2" t="str">
        <f>IF(J85="","",J85*(Inflation!$B$2/AO85))</f>
        <v/>
      </c>
      <c r="AS85" s="2" t="str">
        <f>IF(O85="","",VLOOKUP(O85,Inflation!$A$2:'Inflation'!$B$25,2))</f>
        <v/>
      </c>
      <c r="AT85" s="2" t="str">
        <f>IF(L85="","",L85*(Inflation!$B$2/AS85))</f>
        <v/>
      </c>
      <c r="AU85" s="2" t="str">
        <f>IF(M85="","",M85*(Inflation!$B$2/AS85))</f>
        <v/>
      </c>
      <c r="AV85" s="2" t="str">
        <f>IF(N85="","",N85*(Inflation!$B$2/AS85))</f>
        <v/>
      </c>
      <c r="AW85" s="2">
        <f>IF(S85="","",VLOOKUP(S85,Inflation!$A$2:'Inflation'!$B$25,2))</f>
        <v>105.74</v>
      </c>
      <c r="AX85" s="2">
        <f>IF(P85="","",P85*(Inflation!$B$2/AW85))</f>
        <v>4904.7254219084371</v>
      </c>
      <c r="AY85" s="2" t="str">
        <f>IF(Q85="","",Q85*(Inflation!$B$2/AW85))</f>
        <v/>
      </c>
      <c r="AZ85" s="2" t="str">
        <f>IF(R85="","",R85*(Inflation!$B$2/AW85))</f>
        <v/>
      </c>
      <c r="BA85" s="2">
        <f>IF(W85="","",VLOOKUP(W85,Inflation!$A$2:'Inflation'!$B$25,2))</f>
        <v>105.74</v>
      </c>
      <c r="BB85" s="2">
        <f>IF(T85="","",T85*(Inflation!$B$2/BA85))</f>
        <v>5536.8299517248824</v>
      </c>
      <c r="BC85" s="2" t="str">
        <f>IF(U85="","",U85*(Inflation!$B$2/BA85))</f>
        <v/>
      </c>
      <c r="BD85" s="2" t="str">
        <f>IF(V85="","",V85*(Inflation!$B$2/BA85))</f>
        <v/>
      </c>
      <c r="BE85" s="2" t="str">
        <f>IF(AA85="","",VLOOKUP(AA85,Inflation!$A$2:'Inflation'!$B$25,2))</f>
        <v/>
      </c>
      <c r="BF85" s="2" t="str">
        <f>IF(X85="","",X85*(Inflation!$B$2/BE85))</f>
        <v/>
      </c>
      <c r="BG85" s="2" t="str">
        <f>IF(Y85="","",Y85*(Inflation!$B$2/BE85))</f>
        <v/>
      </c>
      <c r="BH85" s="2" t="str">
        <f>IF(Z85="","",Z85*(Inflation!$B$2/BE85))</f>
        <v/>
      </c>
      <c r="BI85" s="2" t="str">
        <f>IF(AE85="","",VLOOKUP(AE85,Inflation!$A$2:'Inflation'!$B$25,2))</f>
        <v/>
      </c>
      <c r="BJ85" s="2" t="str">
        <f>IF(AB85="","",AB85*(Inflation!$B$2/BI85))</f>
        <v/>
      </c>
      <c r="BK85" s="2" t="str">
        <f>IF(AC85="","",AC85*(Inflation!$B$2/BI85))</f>
        <v/>
      </c>
      <c r="BL85" s="2" t="str">
        <f>IF(AD85="","",AD85*(Inflation!$B$2/BI85))</f>
        <v/>
      </c>
      <c r="BM85" s="2" t="str">
        <f>IF(AI85="","",VLOOKUP(AI85,Inflation!$A$2:'Inflation'!$B$25,2))</f>
        <v/>
      </c>
      <c r="BN85" s="2" t="str">
        <f>IF(AF85="","",AF85*(Inflation!$B$2/BM85))</f>
        <v/>
      </c>
      <c r="BO85" s="2" t="str">
        <f>IF(AG85="","",AG85*(Inflation!$B$2/BM85))</f>
        <v/>
      </c>
      <c r="BP85" s="2" t="str">
        <f>IF(AH85="","",AH85*(Inflation!$B$2/BM85))</f>
        <v/>
      </c>
      <c r="BQ85" s="2" t="str">
        <f>IF(AM85="","",VLOOKUP(AM85,Inflation!$A$2:'Inflation'!$B$25,2))</f>
        <v/>
      </c>
      <c r="BR85" s="2" t="str">
        <f>IF(AJ85="","",AJ85*(Inflation!$B$2/BQ85))</f>
        <v/>
      </c>
      <c r="BS85" s="2" t="str">
        <f>IF(AK85="","",AK85*(Inflation!$B$2/BQ85))</f>
        <v/>
      </c>
      <c r="BT85" s="2" t="str">
        <f>IF(AL85="","",AL85*(Inflation!$B$2/BQ85))</f>
        <v/>
      </c>
    </row>
    <row r="86" spans="1:72" ht="21" x14ac:dyDescent="0.35">
      <c r="A86" s="2" t="s">
        <v>403</v>
      </c>
      <c r="B86" s="2" t="s">
        <v>404</v>
      </c>
      <c r="C86" s="2" t="s">
        <v>404</v>
      </c>
      <c r="D86" s="3" t="s">
        <v>405</v>
      </c>
      <c r="E86" s="5"/>
      <c r="F86" s="57" t="s">
        <v>618</v>
      </c>
      <c r="G86" s="91" t="s">
        <v>619</v>
      </c>
      <c r="H86" s="93">
        <v>0</v>
      </c>
      <c r="I86" s="95"/>
      <c r="J86" s="95"/>
      <c r="K86" s="94">
        <v>0</v>
      </c>
      <c r="L86" s="93">
        <v>0</v>
      </c>
      <c r="M86" s="2"/>
      <c r="N86" s="2"/>
      <c r="O86" s="94">
        <v>0</v>
      </c>
      <c r="P86" s="93">
        <v>0</v>
      </c>
      <c r="Q86" s="93">
        <v>0</v>
      </c>
      <c r="R86" s="93">
        <v>0</v>
      </c>
      <c r="S86" s="94">
        <v>0</v>
      </c>
      <c r="T86" s="93">
        <v>0</v>
      </c>
      <c r="U86" s="93">
        <v>0</v>
      </c>
      <c r="V86" s="93">
        <v>0</v>
      </c>
      <c r="W86" s="94">
        <v>0</v>
      </c>
      <c r="X86" s="93">
        <v>0</v>
      </c>
      <c r="Y86" s="93">
        <v>0</v>
      </c>
      <c r="Z86" s="93">
        <v>0</v>
      </c>
      <c r="AA86" s="94">
        <v>0</v>
      </c>
      <c r="AB86" s="93">
        <v>0</v>
      </c>
      <c r="AC86" s="93">
        <v>0</v>
      </c>
      <c r="AD86" s="93">
        <v>0</v>
      </c>
      <c r="AE86" s="94">
        <v>0</v>
      </c>
      <c r="AF86" s="2"/>
      <c r="AG86" s="2"/>
      <c r="AH86" s="2"/>
      <c r="AI86" s="2"/>
      <c r="AJ86" s="2"/>
      <c r="AK86" s="2"/>
      <c r="AL86" s="2"/>
      <c r="AM86" s="2"/>
    </row>
    <row r="87" spans="1:72" ht="21" x14ac:dyDescent="0.35">
      <c r="A87" s="2" t="s">
        <v>406</v>
      </c>
      <c r="B87" s="2" t="s">
        <v>404</v>
      </c>
      <c r="C87" s="2" t="s">
        <v>404</v>
      </c>
      <c r="D87" s="3" t="s">
        <v>407</v>
      </c>
      <c r="E87" s="5"/>
      <c r="F87" s="57" t="s">
        <v>620</v>
      </c>
      <c r="G87" s="91" t="s">
        <v>621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O87" s="2" t="str">
        <f>IF(K87="","",VLOOKUP(K87,Inflation!$A$2:'Inflation'!$B$25,2))</f>
        <v/>
      </c>
      <c r="AP87" s="2" t="str">
        <f>IF(H87="","",H87*(Inflation!$B$2/AO87))</f>
        <v/>
      </c>
      <c r="AQ87" s="2" t="str">
        <f>IF(I87="","",I87*(Inflation!$B$2/AO87))</f>
        <v/>
      </c>
      <c r="AR87" s="2" t="str">
        <f>IF(J87="","",J87*(Inflation!$B$2/AO87))</f>
        <v/>
      </c>
      <c r="AS87" s="2" t="str">
        <f>IF(O87="","",VLOOKUP(O87,Inflation!$A$2:'Inflation'!$B$25,2))</f>
        <v/>
      </c>
      <c r="AT87" s="2" t="str">
        <f>IF(L87="","",L87*(Inflation!$B$2/AS87))</f>
        <v/>
      </c>
      <c r="AU87" s="2" t="str">
        <f>IF(M87="","",M87*(Inflation!$B$2/AS87))</f>
        <v/>
      </c>
      <c r="AV87" s="2" t="str">
        <f>IF(N87="","",N87*(Inflation!$B$2/AS87))</f>
        <v/>
      </c>
      <c r="AW87" s="2" t="str">
        <f>IF(S87="","",VLOOKUP(S87,Inflation!$A$2:'Inflation'!$B$25,2))</f>
        <v/>
      </c>
      <c r="AX87" s="2" t="str">
        <f>IF(P87="","",P87*(Inflation!$B$2/AW87))</f>
        <v/>
      </c>
      <c r="AY87" s="2" t="str">
        <f>IF(Q87="","",Q87*(Inflation!$B$2/AW87))</f>
        <v/>
      </c>
      <c r="AZ87" s="2" t="str">
        <f>IF(R87="","",R87*(Inflation!$B$2/AW87))</f>
        <v/>
      </c>
      <c r="BA87" s="2" t="str">
        <f>IF(W87="","",VLOOKUP(W87,Inflation!$A$2:'Inflation'!$B$25,2))</f>
        <v/>
      </c>
      <c r="BB87" s="2" t="str">
        <f>IF(T87="","",T87*(Inflation!$B$2/BA87))</f>
        <v/>
      </c>
      <c r="BC87" s="2" t="str">
        <f>IF(U87="","",U87*(Inflation!$B$2/BA87))</f>
        <v/>
      </c>
      <c r="BD87" s="2" t="str">
        <f>IF(V87="","",V87*(Inflation!$B$2/BA87))</f>
        <v/>
      </c>
      <c r="BE87" s="2" t="str">
        <f>IF(AA87="","",VLOOKUP(AA87,Inflation!$A$2:'Inflation'!$B$25,2))</f>
        <v/>
      </c>
      <c r="BF87" s="2" t="str">
        <f>IF(X87="","",X87*(Inflation!$B$2/BE87))</f>
        <v/>
      </c>
      <c r="BG87" s="2" t="str">
        <f>IF(Y87="","",Y87*(Inflation!$B$2/BE87))</f>
        <v/>
      </c>
      <c r="BH87" s="2" t="str">
        <f>IF(Z87="","",Z87*(Inflation!$B$2/BE87))</f>
        <v/>
      </c>
      <c r="BI87" s="2" t="str">
        <f>IF(AE87="","",VLOOKUP(AE87,Inflation!$A$2:'Inflation'!$B$25,2))</f>
        <v/>
      </c>
      <c r="BJ87" s="2" t="str">
        <f>IF(AB87="","",AB87*(Inflation!$B$2/BI87))</f>
        <v/>
      </c>
      <c r="BK87" s="2" t="str">
        <f>IF(AC87="","",AC87*(Inflation!$B$2/BI87))</f>
        <v/>
      </c>
      <c r="BL87" s="2" t="str">
        <f>IF(AD87="","",AD87*(Inflation!$B$2/BI87))</f>
        <v/>
      </c>
      <c r="BM87" s="2" t="str">
        <f>IF(AI87="","",VLOOKUP(AI87,Inflation!$A$2:'Inflation'!$B$25,2))</f>
        <v/>
      </c>
      <c r="BN87" s="2" t="str">
        <f>IF(AF87="","",AF87*(Inflation!$B$2/BM87))</f>
        <v/>
      </c>
      <c r="BO87" s="2" t="str">
        <f>IF(AG87="","",AG87*(Inflation!$B$2/BM87))</f>
        <v/>
      </c>
      <c r="BP87" s="2" t="str">
        <f>IF(AH87="","",AH87*(Inflation!$B$2/BM87))</f>
        <v/>
      </c>
      <c r="BQ87" s="2" t="str">
        <f>IF(AM87="","",VLOOKUP(AM87,Inflation!$A$2:'Inflation'!$B$25,2))</f>
        <v/>
      </c>
      <c r="BR87" s="2" t="str">
        <f>IF(AJ87="","",AJ87*(Inflation!$B$2/BQ87))</f>
        <v/>
      </c>
      <c r="BS87" s="2" t="str">
        <f>IF(AK87="","",AK87*(Inflation!$B$2/BQ87))</f>
        <v/>
      </c>
      <c r="BT87" s="2" t="str">
        <f>IF(AL87="","",AL87*(Inflation!$B$2/BQ87))</f>
        <v/>
      </c>
    </row>
    <row r="88" spans="1:72" ht="31.5" x14ac:dyDescent="0.35">
      <c r="A88" s="2" t="s">
        <v>408</v>
      </c>
      <c r="B88" s="2" t="s">
        <v>404</v>
      </c>
      <c r="C88" s="2" t="s">
        <v>404</v>
      </c>
      <c r="D88" s="3" t="s">
        <v>409</v>
      </c>
      <c r="E88" s="5"/>
      <c r="F88" s="57" t="s">
        <v>622</v>
      </c>
      <c r="G88" s="91" t="s">
        <v>623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O88" s="2" t="str">
        <f>IF(K88="","",VLOOKUP(K88,Inflation!$A$2:'Inflation'!$B$25,2))</f>
        <v/>
      </c>
      <c r="AP88" s="2" t="str">
        <f>IF(H88="","",H88*(Inflation!$B$2/AO88))</f>
        <v/>
      </c>
      <c r="AQ88" s="2" t="str">
        <f>IF(I88="","",I88*(Inflation!$B$2/AO88))</f>
        <v/>
      </c>
      <c r="AR88" s="2" t="str">
        <f>IF(J88="","",J88*(Inflation!$B$2/AO88))</f>
        <v/>
      </c>
      <c r="AS88" s="2" t="str">
        <f>IF(O88="","",VLOOKUP(O88,Inflation!$A$2:'Inflation'!$B$25,2))</f>
        <v/>
      </c>
      <c r="AT88" s="2" t="str">
        <f>IF(L88="","",L88*(Inflation!$B$2/AS88))</f>
        <v/>
      </c>
      <c r="AU88" s="2" t="str">
        <f>IF(M88="","",M88*(Inflation!$B$2/AS88))</f>
        <v/>
      </c>
      <c r="AV88" s="2" t="str">
        <f>IF(N88="","",N88*(Inflation!$B$2/AS88))</f>
        <v/>
      </c>
      <c r="AW88" s="2" t="str">
        <f>IF(S88="","",VLOOKUP(S88,Inflation!$A$2:'Inflation'!$B$25,2))</f>
        <v/>
      </c>
      <c r="AX88" s="2" t="str">
        <f>IF(P88="","",P88*(Inflation!$B$2/AW88))</f>
        <v/>
      </c>
      <c r="AY88" s="2" t="str">
        <f>IF(Q88="","",Q88*(Inflation!$B$2/AW88))</f>
        <v/>
      </c>
      <c r="AZ88" s="2" t="str">
        <f>IF(R88="","",R88*(Inflation!$B$2/AW88))</f>
        <v/>
      </c>
      <c r="BA88" s="2" t="str">
        <f>IF(W88="","",VLOOKUP(W88,Inflation!$A$2:'Inflation'!$B$25,2))</f>
        <v/>
      </c>
      <c r="BB88" s="2" t="str">
        <f>IF(T88="","",T88*(Inflation!$B$2/BA88))</f>
        <v/>
      </c>
      <c r="BC88" s="2" t="str">
        <f>IF(U88="","",U88*(Inflation!$B$2/BA88))</f>
        <v/>
      </c>
      <c r="BD88" s="2" t="str">
        <f>IF(V88="","",V88*(Inflation!$B$2/BA88))</f>
        <v/>
      </c>
      <c r="BE88" s="2" t="str">
        <f>IF(AA88="","",VLOOKUP(AA88,Inflation!$A$2:'Inflation'!$B$25,2))</f>
        <v/>
      </c>
      <c r="BF88" s="2" t="str">
        <f>IF(X88="","",X88*(Inflation!$B$2/BE88))</f>
        <v/>
      </c>
      <c r="BG88" s="2" t="str">
        <f>IF(Y88="","",Y88*(Inflation!$B$2/BE88))</f>
        <v/>
      </c>
      <c r="BH88" s="2" t="str">
        <f>IF(Z88="","",Z88*(Inflation!$B$2/BE88))</f>
        <v/>
      </c>
      <c r="BI88" s="2" t="str">
        <f>IF(AE88="","",VLOOKUP(AE88,Inflation!$A$2:'Inflation'!$B$25,2))</f>
        <v/>
      </c>
      <c r="BJ88" s="2" t="str">
        <f>IF(AB88="","",AB88*(Inflation!$B$2/BI88))</f>
        <v/>
      </c>
      <c r="BK88" s="2" t="str">
        <f>IF(AC88="","",AC88*(Inflation!$B$2/BI88))</f>
        <v/>
      </c>
      <c r="BL88" s="2" t="str">
        <f>IF(AD88="","",AD88*(Inflation!$B$2/BI88))</f>
        <v/>
      </c>
      <c r="BM88" s="2" t="str">
        <f>IF(AI88="","",VLOOKUP(AI88,Inflation!$A$2:'Inflation'!$B$25,2))</f>
        <v/>
      </c>
      <c r="BN88" s="2" t="str">
        <f>IF(AF88="","",AF88*(Inflation!$B$2/BM88))</f>
        <v/>
      </c>
      <c r="BO88" s="2" t="str">
        <f>IF(AG88="","",AG88*(Inflation!$B$2/BM88))</f>
        <v/>
      </c>
      <c r="BP88" s="2" t="str">
        <f>IF(AH88="","",AH88*(Inflation!$B$2/BM88))</f>
        <v/>
      </c>
      <c r="BQ88" s="2" t="str">
        <f>IF(AM88="","",VLOOKUP(AM88,Inflation!$A$2:'Inflation'!$B$25,2))</f>
        <v/>
      </c>
      <c r="BR88" s="2" t="str">
        <f>IF(AJ88="","",AJ88*(Inflation!$B$2/BQ88))</f>
        <v/>
      </c>
      <c r="BS88" s="2" t="str">
        <f>IF(AK88="","",AK88*(Inflation!$B$2/BQ88))</f>
        <v/>
      </c>
      <c r="BT88" s="2" t="str">
        <f>IF(AL88="","",AL88*(Inflation!$B$2/BQ88))</f>
        <v/>
      </c>
    </row>
    <row r="89" spans="1:72" ht="31.5" x14ac:dyDescent="0.35">
      <c r="A89" s="2" t="s">
        <v>410</v>
      </c>
      <c r="B89" s="2" t="s">
        <v>404</v>
      </c>
      <c r="C89" s="2" t="s">
        <v>404</v>
      </c>
      <c r="D89" s="3" t="s">
        <v>411</v>
      </c>
      <c r="E89" s="5"/>
      <c r="F89" s="57" t="s">
        <v>624</v>
      </c>
      <c r="G89" s="91" t="s">
        <v>625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O89" s="2" t="str">
        <f>IF(K89="","",VLOOKUP(K89,Inflation!$A$2:'Inflation'!$B$25,2))</f>
        <v/>
      </c>
      <c r="AP89" s="2" t="str">
        <f>IF(H89="","",H89*(Inflation!$B$2/AO89))</f>
        <v/>
      </c>
      <c r="AQ89" s="2" t="str">
        <f>IF(I89="","",I89*(Inflation!$B$2/AO89))</f>
        <v/>
      </c>
      <c r="AR89" s="2" t="str">
        <f>IF(J89="","",J89*(Inflation!$B$2/AO89))</f>
        <v/>
      </c>
      <c r="AS89" s="2" t="str">
        <f>IF(O89="","",VLOOKUP(O89,Inflation!$A$2:'Inflation'!$B$25,2))</f>
        <v/>
      </c>
      <c r="AT89" s="2" t="str">
        <f>IF(L89="","",L89*(Inflation!$B$2/AS89))</f>
        <v/>
      </c>
      <c r="AU89" s="2" t="str">
        <f>IF(M89="","",M89*(Inflation!$B$2/AS89))</f>
        <v/>
      </c>
      <c r="AV89" s="2" t="str">
        <f>IF(N89="","",N89*(Inflation!$B$2/AS89))</f>
        <v/>
      </c>
      <c r="AW89" s="2" t="str">
        <f>IF(S89="","",VLOOKUP(S89,Inflation!$A$2:'Inflation'!$B$25,2))</f>
        <v/>
      </c>
      <c r="AX89" s="2" t="str">
        <f>IF(P89="","",P89*(Inflation!$B$2/AW89))</f>
        <v/>
      </c>
      <c r="AY89" s="2" t="str">
        <f>IF(Q89="","",Q89*(Inflation!$B$2/AW89))</f>
        <v/>
      </c>
      <c r="AZ89" s="2" t="str">
        <f>IF(R89="","",R89*(Inflation!$B$2/AW89))</f>
        <v/>
      </c>
      <c r="BA89" s="2" t="str">
        <f>IF(W89="","",VLOOKUP(W89,Inflation!$A$2:'Inflation'!$B$25,2))</f>
        <v/>
      </c>
      <c r="BB89" s="2" t="str">
        <f>IF(T89="","",T89*(Inflation!$B$2/BA89))</f>
        <v/>
      </c>
      <c r="BC89" s="2" t="str">
        <f>IF(U89="","",U89*(Inflation!$B$2/BA89))</f>
        <v/>
      </c>
      <c r="BD89" s="2" t="str">
        <f>IF(V89="","",V89*(Inflation!$B$2/BA89))</f>
        <v/>
      </c>
      <c r="BE89" s="2" t="str">
        <f>IF(AA89="","",VLOOKUP(AA89,Inflation!$A$2:'Inflation'!$B$25,2))</f>
        <v/>
      </c>
      <c r="BF89" s="2" t="str">
        <f>IF(X89="","",X89*(Inflation!$B$2/BE89))</f>
        <v/>
      </c>
      <c r="BG89" s="2" t="str">
        <f>IF(Y89="","",Y89*(Inflation!$B$2/BE89))</f>
        <v/>
      </c>
      <c r="BH89" s="2" t="str">
        <f>IF(Z89="","",Z89*(Inflation!$B$2/BE89))</f>
        <v/>
      </c>
      <c r="BI89" s="2" t="str">
        <f>IF(AE89="","",VLOOKUP(AE89,Inflation!$A$2:'Inflation'!$B$25,2))</f>
        <v/>
      </c>
      <c r="BJ89" s="2" t="str">
        <f>IF(AB89="","",AB89*(Inflation!$B$2/BI89))</f>
        <v/>
      </c>
      <c r="BK89" s="2" t="str">
        <f>IF(AC89="","",AC89*(Inflation!$B$2/BI89))</f>
        <v/>
      </c>
      <c r="BL89" s="2" t="str">
        <f>IF(AD89="","",AD89*(Inflation!$B$2/BI89))</f>
        <v/>
      </c>
      <c r="BM89" s="2" t="str">
        <f>IF(AI89="","",VLOOKUP(AI89,Inflation!$A$2:'Inflation'!$B$25,2))</f>
        <v/>
      </c>
      <c r="BN89" s="2" t="str">
        <f>IF(AF89="","",AF89*(Inflation!$B$2/BM89))</f>
        <v/>
      </c>
      <c r="BO89" s="2" t="str">
        <f>IF(AG89="","",AG89*(Inflation!$B$2/BM89))</f>
        <v/>
      </c>
      <c r="BP89" s="2" t="str">
        <f>IF(AH89="","",AH89*(Inflation!$B$2/BM89))</f>
        <v/>
      </c>
      <c r="BQ89" s="2" t="str">
        <f>IF(AM89="","",VLOOKUP(AM89,Inflation!$A$2:'Inflation'!$B$25,2))</f>
        <v/>
      </c>
      <c r="BR89" s="2" t="str">
        <f>IF(AJ89="","",AJ89*(Inflation!$B$2/BQ89))</f>
        <v/>
      </c>
      <c r="BS89" s="2" t="str">
        <f>IF(AK89="","",AK89*(Inflation!$B$2/BQ89))</f>
        <v/>
      </c>
      <c r="BT89" s="2" t="str">
        <f>IF(AL89="","",AL89*(Inflation!$B$2/BQ89))</f>
        <v/>
      </c>
    </row>
    <row r="90" spans="1:72" ht="21" x14ac:dyDescent="0.35">
      <c r="A90" s="2" t="s">
        <v>412</v>
      </c>
      <c r="B90" s="2" t="s">
        <v>404</v>
      </c>
      <c r="C90" s="2" t="s">
        <v>404</v>
      </c>
      <c r="D90" s="3" t="s">
        <v>413</v>
      </c>
      <c r="E90" s="5"/>
      <c r="F90" s="57" t="s">
        <v>626</v>
      </c>
      <c r="G90" s="91" t="s">
        <v>627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O90" s="2" t="str">
        <f>IF(K90="","",VLOOKUP(K90,Inflation!$A$2:'Inflation'!$B$25,2))</f>
        <v/>
      </c>
      <c r="AP90" s="2" t="str">
        <f>IF(H90="","",H90*(Inflation!$B$2/AO90))</f>
        <v/>
      </c>
      <c r="AQ90" s="2" t="str">
        <f>IF(I90="","",I90*(Inflation!$B$2/AO90))</f>
        <v/>
      </c>
      <c r="AR90" s="2" t="str">
        <f>IF(J90="","",J90*(Inflation!$B$2/AO90))</f>
        <v/>
      </c>
      <c r="AS90" s="2" t="str">
        <f>IF(O90="","",VLOOKUP(O90,Inflation!$A$2:'Inflation'!$B$25,2))</f>
        <v/>
      </c>
      <c r="AT90" s="2" t="str">
        <f>IF(L90="","",L90*(Inflation!$B$2/AS90))</f>
        <v/>
      </c>
      <c r="AU90" s="2" t="str">
        <f>IF(M90="","",M90*(Inflation!$B$2/AS90))</f>
        <v/>
      </c>
      <c r="AV90" s="2" t="str">
        <f>IF(N90="","",N90*(Inflation!$B$2/AS90))</f>
        <v/>
      </c>
      <c r="AW90" s="2" t="str">
        <f>IF(S90="","",VLOOKUP(S90,Inflation!$A$2:'Inflation'!$B$25,2))</f>
        <v/>
      </c>
      <c r="AX90" s="2" t="str">
        <f>IF(P90="","",P90*(Inflation!$B$2/AW90))</f>
        <v/>
      </c>
      <c r="AY90" s="2" t="str">
        <f>IF(Q90="","",Q90*(Inflation!$B$2/AW90))</f>
        <v/>
      </c>
      <c r="AZ90" s="2" t="str">
        <f>IF(R90="","",R90*(Inflation!$B$2/AW90))</f>
        <v/>
      </c>
      <c r="BA90" s="2" t="str">
        <f>IF(W90="","",VLOOKUP(W90,Inflation!$A$2:'Inflation'!$B$25,2))</f>
        <v/>
      </c>
      <c r="BB90" s="2" t="str">
        <f>IF(T90="","",T90*(Inflation!$B$2/BA90))</f>
        <v/>
      </c>
      <c r="BC90" s="2" t="str">
        <f>IF(U90="","",U90*(Inflation!$B$2/BA90))</f>
        <v/>
      </c>
      <c r="BD90" s="2" t="str">
        <f>IF(V90="","",V90*(Inflation!$B$2/BA90))</f>
        <v/>
      </c>
      <c r="BE90" s="2" t="str">
        <f>IF(AA90="","",VLOOKUP(AA90,Inflation!$A$2:'Inflation'!$B$25,2))</f>
        <v/>
      </c>
      <c r="BF90" s="2" t="str">
        <f>IF(X90="","",X90*(Inflation!$B$2/BE90))</f>
        <v/>
      </c>
      <c r="BG90" s="2" t="str">
        <f>IF(Y90="","",Y90*(Inflation!$B$2/BE90))</f>
        <v/>
      </c>
      <c r="BH90" s="2" t="str">
        <f>IF(Z90="","",Z90*(Inflation!$B$2/BE90))</f>
        <v/>
      </c>
      <c r="BI90" s="2" t="str">
        <f>IF(AE90="","",VLOOKUP(AE90,Inflation!$A$2:'Inflation'!$B$25,2))</f>
        <v/>
      </c>
      <c r="BJ90" s="2" t="str">
        <f>IF(AB90="","",AB90*(Inflation!$B$2/BI90))</f>
        <v/>
      </c>
      <c r="BK90" s="2" t="str">
        <f>IF(AC90="","",AC90*(Inflation!$B$2/BI90))</f>
        <v/>
      </c>
      <c r="BL90" s="2" t="str">
        <f>IF(AD90="","",AD90*(Inflation!$B$2/BI90))</f>
        <v/>
      </c>
      <c r="BM90" s="2" t="str">
        <f>IF(AI90="","",VLOOKUP(AI90,Inflation!$A$2:'Inflation'!$B$25,2))</f>
        <v/>
      </c>
      <c r="BN90" s="2" t="str">
        <f>IF(AF90="","",AF90*(Inflation!$B$2/BM90))</f>
        <v/>
      </c>
      <c r="BO90" s="2" t="str">
        <f>IF(AG90="","",AG90*(Inflation!$B$2/BM90))</f>
        <v/>
      </c>
      <c r="BP90" s="2" t="str">
        <f>IF(AH90="","",AH90*(Inflation!$B$2/BM90))</f>
        <v/>
      </c>
      <c r="BQ90" s="2" t="str">
        <f>IF(AM90="","",VLOOKUP(AM90,Inflation!$A$2:'Inflation'!$B$25,2))</f>
        <v/>
      </c>
      <c r="BR90" s="2" t="str">
        <f>IF(AJ90="","",AJ90*(Inflation!$B$2/BQ90))</f>
        <v/>
      </c>
      <c r="BS90" s="2" t="str">
        <f>IF(AK90="","",AK90*(Inflation!$B$2/BQ90))</f>
        <v/>
      </c>
      <c r="BT90" s="2" t="str">
        <f>IF(AL90="","",AL90*(Inflation!$B$2/BQ90))</f>
        <v/>
      </c>
    </row>
    <row r="91" spans="1:72" ht="31.5" x14ac:dyDescent="0.35">
      <c r="A91" s="2" t="s">
        <v>414</v>
      </c>
      <c r="B91" s="2" t="s">
        <v>404</v>
      </c>
      <c r="C91" s="2" t="s">
        <v>404</v>
      </c>
      <c r="D91" s="3" t="s">
        <v>415</v>
      </c>
      <c r="E91" s="5"/>
      <c r="F91" s="57" t="s">
        <v>628</v>
      </c>
      <c r="G91" s="91" t="s">
        <v>629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O91" s="2" t="str">
        <f>IF(K91="","",VLOOKUP(K91,Inflation!$A$2:'Inflation'!$B$25,2))</f>
        <v/>
      </c>
      <c r="AP91" s="2" t="str">
        <f>IF(H91="","",H91*(Inflation!$B$2/AO91))</f>
        <v/>
      </c>
      <c r="AQ91" s="2" t="str">
        <f>IF(I91="","",I91*(Inflation!$B$2/AO91))</f>
        <v/>
      </c>
      <c r="AR91" s="2" t="str">
        <f>IF(J91="","",J91*(Inflation!$B$2/AO91))</f>
        <v/>
      </c>
      <c r="AS91" s="2" t="str">
        <f>IF(O91="","",VLOOKUP(O91,Inflation!$A$2:'Inflation'!$B$25,2))</f>
        <v/>
      </c>
      <c r="AT91" s="2" t="str">
        <f>IF(L91="","",L91*(Inflation!$B$2/AS91))</f>
        <v/>
      </c>
      <c r="AU91" s="2" t="str">
        <f>IF(M91="","",M91*(Inflation!$B$2/AS91))</f>
        <v/>
      </c>
      <c r="AV91" s="2" t="str">
        <f>IF(N91="","",N91*(Inflation!$B$2/AS91))</f>
        <v/>
      </c>
      <c r="AW91" s="2" t="str">
        <f>IF(S91="","",VLOOKUP(S91,Inflation!$A$2:'Inflation'!$B$25,2))</f>
        <v/>
      </c>
      <c r="AX91" s="2" t="str">
        <f>IF(P91="","",P91*(Inflation!$B$2/AW91))</f>
        <v/>
      </c>
      <c r="AY91" s="2" t="str">
        <f>IF(Q91="","",Q91*(Inflation!$B$2/AW91))</f>
        <v/>
      </c>
      <c r="AZ91" s="2" t="str">
        <f>IF(R91="","",R91*(Inflation!$B$2/AW91))</f>
        <v/>
      </c>
      <c r="BA91" s="2" t="str">
        <f>IF(W91="","",VLOOKUP(W91,Inflation!$A$2:'Inflation'!$B$25,2))</f>
        <v/>
      </c>
      <c r="BB91" s="2" t="str">
        <f>IF(T91="","",T91*(Inflation!$B$2/BA91))</f>
        <v/>
      </c>
      <c r="BC91" s="2" t="str">
        <f>IF(U91="","",U91*(Inflation!$B$2/BA91))</f>
        <v/>
      </c>
      <c r="BD91" s="2" t="str">
        <f>IF(V91="","",V91*(Inflation!$B$2/BA91))</f>
        <v/>
      </c>
      <c r="BE91" s="2" t="str">
        <f>IF(AA91="","",VLOOKUP(AA91,Inflation!$A$2:'Inflation'!$B$25,2))</f>
        <v/>
      </c>
      <c r="BF91" s="2" t="str">
        <f>IF(X91="","",X91*(Inflation!$B$2/BE91))</f>
        <v/>
      </c>
      <c r="BG91" s="2" t="str">
        <f>IF(Y91="","",Y91*(Inflation!$B$2/BE91))</f>
        <v/>
      </c>
      <c r="BH91" s="2" t="str">
        <f>IF(Z91="","",Z91*(Inflation!$B$2/BE91))</f>
        <v/>
      </c>
      <c r="BI91" s="2" t="str">
        <f>IF(AE91="","",VLOOKUP(AE91,Inflation!$A$2:'Inflation'!$B$25,2))</f>
        <v/>
      </c>
      <c r="BJ91" s="2" t="str">
        <f>IF(AB91="","",AB91*(Inflation!$B$2/BI91))</f>
        <v/>
      </c>
      <c r="BK91" s="2" t="str">
        <f>IF(AC91="","",AC91*(Inflation!$B$2/BI91))</f>
        <v/>
      </c>
      <c r="BL91" s="2" t="str">
        <f>IF(AD91="","",AD91*(Inflation!$B$2/BI91))</f>
        <v/>
      </c>
      <c r="BM91" s="2" t="str">
        <f>IF(AI91="","",VLOOKUP(AI91,Inflation!$A$2:'Inflation'!$B$25,2))</f>
        <v/>
      </c>
      <c r="BN91" s="2" t="str">
        <f>IF(AF91="","",AF91*(Inflation!$B$2/BM91))</f>
        <v/>
      </c>
      <c r="BO91" s="2" t="str">
        <f>IF(AG91="","",AG91*(Inflation!$B$2/BM91))</f>
        <v/>
      </c>
      <c r="BP91" s="2" t="str">
        <f>IF(AH91="","",AH91*(Inflation!$B$2/BM91))</f>
        <v/>
      </c>
      <c r="BQ91" s="2" t="str">
        <f>IF(AM91="","",VLOOKUP(AM91,Inflation!$A$2:'Inflation'!$B$25,2))</f>
        <v/>
      </c>
      <c r="BR91" s="2" t="str">
        <f>IF(AJ91="","",AJ91*(Inflation!$B$2/BQ91))</f>
        <v/>
      </c>
      <c r="BS91" s="2" t="str">
        <f>IF(AK91="","",AK91*(Inflation!$B$2/BQ91))</f>
        <v/>
      </c>
      <c r="BT91" s="2" t="str">
        <f>IF(AL91="","",AL91*(Inflation!$B$2/BQ91))</f>
        <v/>
      </c>
    </row>
    <row r="92" spans="1:72" ht="21" x14ac:dyDescent="0.35">
      <c r="A92" s="2" t="s">
        <v>416</v>
      </c>
      <c r="B92" s="2" t="s">
        <v>404</v>
      </c>
      <c r="C92" s="2" t="s">
        <v>404</v>
      </c>
      <c r="D92" s="3" t="s">
        <v>417</v>
      </c>
      <c r="E92" s="5"/>
      <c r="F92" s="57" t="s">
        <v>630</v>
      </c>
      <c r="G92" s="91" t="s">
        <v>631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O92" s="2" t="str">
        <f>IF(K92="","",VLOOKUP(K92,Inflation!$A$2:'Inflation'!$B$25,2))</f>
        <v/>
      </c>
      <c r="AP92" s="2" t="str">
        <f>IF(H92="","",H92*(Inflation!$B$2/AO92))</f>
        <v/>
      </c>
      <c r="AQ92" s="2" t="str">
        <f>IF(I92="","",I92*(Inflation!$B$2/AO92))</f>
        <v/>
      </c>
      <c r="AR92" s="2" t="str">
        <f>IF(J92="","",J92*(Inflation!$B$2/AO92))</f>
        <v/>
      </c>
      <c r="AS92" s="2" t="str">
        <f>IF(O92="","",VLOOKUP(O92,Inflation!$A$2:'Inflation'!$B$25,2))</f>
        <v/>
      </c>
      <c r="AT92" s="2" t="str">
        <f>IF(L92="","",L92*(Inflation!$B$2/AS92))</f>
        <v/>
      </c>
      <c r="AU92" s="2" t="str">
        <f>IF(M92="","",M92*(Inflation!$B$2/AS92))</f>
        <v/>
      </c>
      <c r="AV92" s="2" t="str">
        <f>IF(N92="","",N92*(Inflation!$B$2/AS92))</f>
        <v/>
      </c>
      <c r="AW92" s="2" t="str">
        <f>IF(S92="","",VLOOKUP(S92,Inflation!$A$2:'Inflation'!$B$25,2))</f>
        <v/>
      </c>
      <c r="AX92" s="2" t="str">
        <f>IF(P92="","",P92*(Inflation!$B$2/AW92))</f>
        <v/>
      </c>
      <c r="AY92" s="2" t="str">
        <f>IF(Q92="","",Q92*(Inflation!$B$2/AW92))</f>
        <v/>
      </c>
      <c r="AZ92" s="2" t="str">
        <f>IF(R92="","",R92*(Inflation!$B$2/AW92))</f>
        <v/>
      </c>
      <c r="BA92" s="2" t="str">
        <f>IF(W92="","",VLOOKUP(W92,Inflation!$A$2:'Inflation'!$B$25,2))</f>
        <v/>
      </c>
      <c r="BB92" s="2" t="str">
        <f>IF(T92="","",T92*(Inflation!$B$2/BA92))</f>
        <v/>
      </c>
      <c r="BC92" s="2" t="str">
        <f>IF(U92="","",U92*(Inflation!$B$2/BA92))</f>
        <v/>
      </c>
      <c r="BD92" s="2" t="str">
        <f>IF(V92="","",V92*(Inflation!$B$2/BA92))</f>
        <v/>
      </c>
      <c r="BE92" s="2" t="str">
        <f>IF(AA92="","",VLOOKUP(AA92,Inflation!$A$2:'Inflation'!$B$25,2))</f>
        <v/>
      </c>
      <c r="BF92" s="2" t="str">
        <f>IF(X92="","",X92*(Inflation!$B$2/BE92))</f>
        <v/>
      </c>
      <c r="BG92" s="2" t="str">
        <f>IF(Y92="","",Y92*(Inflation!$B$2/BE92))</f>
        <v/>
      </c>
      <c r="BH92" s="2" t="str">
        <f>IF(Z92="","",Z92*(Inflation!$B$2/BE92))</f>
        <v/>
      </c>
      <c r="BI92" s="2" t="str">
        <f>IF(AE92="","",VLOOKUP(AE92,Inflation!$A$2:'Inflation'!$B$25,2))</f>
        <v/>
      </c>
      <c r="BJ92" s="2" t="str">
        <f>IF(AB92="","",AB92*(Inflation!$B$2/BI92))</f>
        <v/>
      </c>
      <c r="BK92" s="2" t="str">
        <f>IF(AC92="","",AC92*(Inflation!$B$2/BI92))</f>
        <v/>
      </c>
      <c r="BL92" s="2" t="str">
        <f>IF(AD92="","",AD92*(Inflation!$B$2/BI92))</f>
        <v/>
      </c>
      <c r="BM92" s="2" t="str">
        <f>IF(AI92="","",VLOOKUP(AI92,Inflation!$A$2:'Inflation'!$B$25,2))</f>
        <v/>
      </c>
      <c r="BN92" s="2" t="str">
        <f>IF(AF92="","",AF92*(Inflation!$B$2/BM92))</f>
        <v/>
      </c>
      <c r="BO92" s="2" t="str">
        <f>IF(AG92="","",AG92*(Inflation!$B$2/BM92))</f>
        <v/>
      </c>
      <c r="BP92" s="2" t="str">
        <f>IF(AH92="","",AH92*(Inflation!$B$2/BM92))</f>
        <v/>
      </c>
      <c r="BQ92" s="2" t="str">
        <f>IF(AM92="","",VLOOKUP(AM92,Inflation!$A$2:'Inflation'!$B$25,2))</f>
        <v/>
      </c>
      <c r="BR92" s="2" t="str">
        <f>IF(AJ92="","",AJ92*(Inflation!$B$2/BQ92))</f>
        <v/>
      </c>
      <c r="BS92" s="2" t="str">
        <f>IF(AK92="","",AK92*(Inflation!$B$2/BQ92))</f>
        <v/>
      </c>
      <c r="BT92" s="2" t="str">
        <f>IF(AL92="","",AL92*(Inflation!$B$2/BQ92))</f>
        <v/>
      </c>
    </row>
    <row r="93" spans="1:72" ht="31.5" x14ac:dyDescent="0.35">
      <c r="A93" s="2" t="s">
        <v>418</v>
      </c>
      <c r="B93" s="2" t="s">
        <v>404</v>
      </c>
      <c r="C93" s="2" t="s">
        <v>404</v>
      </c>
      <c r="D93" s="3" t="s">
        <v>419</v>
      </c>
      <c r="E93" s="5"/>
      <c r="F93" s="57" t="s">
        <v>632</v>
      </c>
      <c r="G93" s="91" t="s">
        <v>633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O93" s="2" t="str">
        <f>IF(K93="","",VLOOKUP(K93,Inflation!$A$2:'Inflation'!$B$25,2))</f>
        <v/>
      </c>
      <c r="AP93" s="2" t="str">
        <f>IF(H93="","",H93*(Inflation!$B$2/AO93))</f>
        <v/>
      </c>
      <c r="AQ93" s="2" t="str">
        <f>IF(I93="","",I93*(Inflation!$B$2/AO93))</f>
        <v/>
      </c>
      <c r="AR93" s="2" t="str">
        <f>IF(J93="","",J93*(Inflation!$B$2/AO93))</f>
        <v/>
      </c>
      <c r="AS93" s="2" t="str">
        <f>IF(O93="","",VLOOKUP(O93,Inflation!$A$2:'Inflation'!$B$25,2))</f>
        <v/>
      </c>
      <c r="AT93" s="2" t="str">
        <f>IF(L93="","",L93*(Inflation!$B$2/AS93))</f>
        <v/>
      </c>
      <c r="AU93" s="2" t="str">
        <f>IF(M93="","",M93*(Inflation!$B$2/AS93))</f>
        <v/>
      </c>
      <c r="AV93" s="2" t="str">
        <f>IF(N93="","",N93*(Inflation!$B$2/AS93))</f>
        <v/>
      </c>
      <c r="AW93" s="2" t="str">
        <f>IF(S93="","",VLOOKUP(S93,Inflation!$A$2:'Inflation'!$B$25,2))</f>
        <v/>
      </c>
      <c r="AX93" s="2" t="str">
        <f>IF(P93="","",P93*(Inflation!$B$2/AW93))</f>
        <v/>
      </c>
      <c r="AY93" s="2" t="str">
        <f>IF(Q93="","",Q93*(Inflation!$B$2/AW93))</f>
        <v/>
      </c>
      <c r="AZ93" s="2" t="str">
        <f>IF(R93="","",R93*(Inflation!$B$2/AW93))</f>
        <v/>
      </c>
      <c r="BA93" s="2" t="str">
        <f>IF(W93="","",VLOOKUP(W93,Inflation!$A$2:'Inflation'!$B$25,2))</f>
        <v/>
      </c>
      <c r="BB93" s="2" t="str">
        <f>IF(T93="","",T93*(Inflation!$B$2/BA93))</f>
        <v/>
      </c>
      <c r="BC93" s="2" t="str">
        <f>IF(U93="","",U93*(Inflation!$B$2/BA93))</f>
        <v/>
      </c>
      <c r="BD93" s="2" t="str">
        <f>IF(V93="","",V93*(Inflation!$B$2/BA93))</f>
        <v/>
      </c>
      <c r="BE93" s="2" t="str">
        <f>IF(AA93="","",VLOOKUP(AA93,Inflation!$A$2:'Inflation'!$B$25,2))</f>
        <v/>
      </c>
      <c r="BF93" s="2" t="str">
        <f>IF(X93="","",X93*(Inflation!$B$2/BE93))</f>
        <v/>
      </c>
      <c r="BG93" s="2" t="str">
        <f>IF(Y93="","",Y93*(Inflation!$B$2/BE93))</f>
        <v/>
      </c>
      <c r="BH93" s="2" t="str">
        <f>IF(Z93="","",Z93*(Inflation!$B$2/BE93))</f>
        <v/>
      </c>
      <c r="BI93" s="2" t="str">
        <f>IF(AE93="","",VLOOKUP(AE93,Inflation!$A$2:'Inflation'!$B$25,2))</f>
        <v/>
      </c>
      <c r="BJ93" s="2" t="str">
        <f>IF(AB93="","",AB93*(Inflation!$B$2/BI93))</f>
        <v/>
      </c>
      <c r="BK93" s="2" t="str">
        <f>IF(AC93="","",AC93*(Inflation!$B$2/BI93))</f>
        <v/>
      </c>
      <c r="BL93" s="2" t="str">
        <f>IF(AD93="","",AD93*(Inflation!$B$2/BI93))</f>
        <v/>
      </c>
      <c r="BM93" s="2" t="str">
        <f>IF(AI93="","",VLOOKUP(AI93,Inflation!$A$2:'Inflation'!$B$25,2))</f>
        <v/>
      </c>
      <c r="BN93" s="2" t="str">
        <f>IF(AF93="","",AF93*(Inflation!$B$2/BM93))</f>
        <v/>
      </c>
      <c r="BO93" s="2" t="str">
        <f>IF(AG93="","",AG93*(Inflation!$B$2/BM93))</f>
        <v/>
      </c>
      <c r="BP93" s="2" t="str">
        <f>IF(AH93="","",AH93*(Inflation!$B$2/BM93))</f>
        <v/>
      </c>
      <c r="BQ93" s="2" t="str">
        <f>IF(AM93="","",VLOOKUP(AM93,Inflation!$A$2:'Inflation'!$B$25,2))</f>
        <v/>
      </c>
      <c r="BR93" s="2" t="str">
        <f>IF(AJ93="","",AJ93*(Inflation!$B$2/BQ93))</f>
        <v/>
      </c>
      <c r="BS93" s="2" t="str">
        <f>IF(AK93="","",AK93*(Inflation!$B$2/BQ93))</f>
        <v/>
      </c>
      <c r="BT93" s="2" t="str">
        <f>IF(AL93="","",AL93*(Inflation!$B$2/BQ93))</f>
        <v/>
      </c>
    </row>
    <row r="94" spans="1:72" ht="21" x14ac:dyDescent="0.35">
      <c r="A94" s="2" t="s">
        <v>420</v>
      </c>
      <c r="B94" s="2" t="s">
        <v>404</v>
      </c>
      <c r="C94" s="2" t="s">
        <v>404</v>
      </c>
      <c r="D94" s="3" t="s">
        <v>421</v>
      </c>
      <c r="E94" s="5"/>
      <c r="F94" s="57" t="s">
        <v>634</v>
      </c>
      <c r="G94" s="91" t="s">
        <v>635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O94" s="2" t="str">
        <f>IF(K94="","",VLOOKUP(K94,Inflation!$A$2:'Inflation'!$B$25,2))</f>
        <v/>
      </c>
      <c r="AP94" s="2" t="str">
        <f>IF(H94="","",H94*(Inflation!$B$2/AO94))</f>
        <v/>
      </c>
      <c r="AQ94" s="2" t="str">
        <f>IF(I94="","",I94*(Inflation!$B$2/AO94))</f>
        <v/>
      </c>
      <c r="AR94" s="2" t="str">
        <f>IF(J94="","",J94*(Inflation!$B$2/AO94))</f>
        <v/>
      </c>
      <c r="AS94" s="2" t="str">
        <f>IF(O94="","",VLOOKUP(O94,Inflation!$A$2:'Inflation'!$B$25,2))</f>
        <v/>
      </c>
      <c r="AT94" s="2" t="str">
        <f>IF(L94="","",L94*(Inflation!$B$2/AS94))</f>
        <v/>
      </c>
      <c r="AU94" s="2" t="str">
        <f>IF(M94="","",M94*(Inflation!$B$2/AS94))</f>
        <v/>
      </c>
      <c r="AV94" s="2" t="str">
        <f>IF(N94="","",N94*(Inflation!$B$2/AS94))</f>
        <v/>
      </c>
      <c r="AW94" s="2" t="str">
        <f>IF(S94="","",VLOOKUP(S94,Inflation!$A$2:'Inflation'!$B$25,2))</f>
        <v/>
      </c>
      <c r="AX94" s="2" t="str">
        <f>IF(P94="","",P94*(Inflation!$B$2/AW94))</f>
        <v/>
      </c>
      <c r="AY94" s="2" t="str">
        <f>IF(Q94="","",Q94*(Inflation!$B$2/AW94))</f>
        <v/>
      </c>
      <c r="AZ94" s="2" t="str">
        <f>IF(R94="","",R94*(Inflation!$B$2/AW94))</f>
        <v/>
      </c>
      <c r="BA94" s="2" t="str">
        <f>IF(W94="","",VLOOKUP(W94,Inflation!$A$2:'Inflation'!$B$25,2))</f>
        <v/>
      </c>
      <c r="BB94" s="2" t="str">
        <f>IF(T94="","",T94*(Inflation!$B$2/BA94))</f>
        <v/>
      </c>
      <c r="BC94" s="2" t="str">
        <f>IF(U94="","",U94*(Inflation!$B$2/BA94))</f>
        <v/>
      </c>
      <c r="BD94" s="2" t="str">
        <f>IF(V94="","",V94*(Inflation!$B$2/BA94))</f>
        <v/>
      </c>
      <c r="BE94" s="2" t="str">
        <f>IF(AA94="","",VLOOKUP(AA94,Inflation!$A$2:'Inflation'!$B$25,2))</f>
        <v/>
      </c>
      <c r="BF94" s="2" t="str">
        <f>IF(X94="","",X94*(Inflation!$B$2/BE94))</f>
        <v/>
      </c>
      <c r="BG94" s="2" t="str">
        <f>IF(Y94="","",Y94*(Inflation!$B$2/BE94))</f>
        <v/>
      </c>
      <c r="BH94" s="2" t="str">
        <f>IF(Z94="","",Z94*(Inflation!$B$2/BE94))</f>
        <v/>
      </c>
      <c r="BI94" s="2" t="str">
        <f>IF(AE94="","",VLOOKUP(AE94,Inflation!$A$2:'Inflation'!$B$25,2))</f>
        <v/>
      </c>
      <c r="BJ94" s="2" t="str">
        <f>IF(AB94="","",AB94*(Inflation!$B$2/BI94))</f>
        <v/>
      </c>
      <c r="BK94" s="2" t="str">
        <f>IF(AC94="","",AC94*(Inflation!$B$2/BI94))</f>
        <v/>
      </c>
      <c r="BL94" s="2" t="str">
        <f>IF(AD94="","",AD94*(Inflation!$B$2/BI94))</f>
        <v/>
      </c>
      <c r="BM94" s="2" t="str">
        <f>IF(AI94="","",VLOOKUP(AI94,Inflation!$A$2:'Inflation'!$B$25,2))</f>
        <v/>
      </c>
      <c r="BN94" s="2" t="str">
        <f>IF(AF94="","",AF94*(Inflation!$B$2/BM94))</f>
        <v/>
      </c>
      <c r="BO94" s="2" t="str">
        <f>IF(AG94="","",AG94*(Inflation!$B$2/BM94))</f>
        <v/>
      </c>
      <c r="BP94" s="2" t="str">
        <f>IF(AH94="","",AH94*(Inflation!$B$2/BM94))</f>
        <v/>
      </c>
      <c r="BQ94" s="2" t="str">
        <f>IF(AM94="","",VLOOKUP(AM94,Inflation!$A$2:'Inflation'!$B$25,2))</f>
        <v/>
      </c>
      <c r="BR94" s="2" t="str">
        <f>IF(AJ94="","",AJ94*(Inflation!$B$2/BQ94))</f>
        <v/>
      </c>
      <c r="BS94" s="2" t="str">
        <f>IF(AK94="","",AK94*(Inflation!$B$2/BQ94))</f>
        <v/>
      </c>
      <c r="BT94" s="2" t="str">
        <f>IF(AL94="","",AL94*(Inflation!$B$2/BQ94))</f>
        <v/>
      </c>
    </row>
    <row r="95" spans="1:72" ht="21" x14ac:dyDescent="0.35">
      <c r="A95" s="2" t="s">
        <v>422</v>
      </c>
      <c r="B95" s="2" t="s">
        <v>404</v>
      </c>
      <c r="C95" s="2" t="s">
        <v>404</v>
      </c>
      <c r="D95" s="3" t="s">
        <v>423</v>
      </c>
      <c r="E95" s="5"/>
      <c r="F95" s="57" t="s">
        <v>636</v>
      </c>
      <c r="G95" s="91" t="s">
        <v>637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O95" s="2" t="str">
        <f>IF(K95="","",VLOOKUP(K95,Inflation!$A$2:'Inflation'!$B$25,2))</f>
        <v/>
      </c>
      <c r="AP95" s="2" t="str">
        <f>IF(H95="","",H95*(Inflation!$B$2/AO95))</f>
        <v/>
      </c>
      <c r="AQ95" s="2" t="str">
        <f>IF(I95="","",I95*(Inflation!$B$2/AO95))</f>
        <v/>
      </c>
      <c r="AR95" s="2" t="str">
        <f>IF(J95="","",J95*(Inflation!$B$2/AO95))</f>
        <v/>
      </c>
      <c r="AS95" s="2" t="str">
        <f>IF(O95="","",VLOOKUP(O95,Inflation!$A$2:'Inflation'!$B$25,2))</f>
        <v/>
      </c>
      <c r="AT95" s="2" t="str">
        <f>IF(L95="","",L95*(Inflation!$B$2/AS95))</f>
        <v/>
      </c>
      <c r="AU95" s="2" t="str">
        <f>IF(M95="","",M95*(Inflation!$B$2/AS95))</f>
        <v/>
      </c>
      <c r="AV95" s="2" t="str">
        <f>IF(N95="","",N95*(Inflation!$B$2/AS95))</f>
        <v/>
      </c>
      <c r="AW95" s="2" t="str">
        <f>IF(S95="","",VLOOKUP(S95,Inflation!$A$2:'Inflation'!$B$25,2))</f>
        <v/>
      </c>
      <c r="AX95" s="2" t="str">
        <f>IF(P95="","",P95*(Inflation!$B$2/AW95))</f>
        <v/>
      </c>
      <c r="AY95" s="2" t="str">
        <f>IF(Q95="","",Q95*(Inflation!$B$2/AW95))</f>
        <v/>
      </c>
      <c r="AZ95" s="2" t="str">
        <f>IF(R95="","",R95*(Inflation!$B$2/AW95))</f>
        <v/>
      </c>
      <c r="BA95" s="2" t="str">
        <f>IF(W95="","",VLOOKUP(W95,Inflation!$A$2:'Inflation'!$B$25,2))</f>
        <v/>
      </c>
      <c r="BB95" s="2" t="str">
        <f>IF(T95="","",T95*(Inflation!$B$2/BA95))</f>
        <v/>
      </c>
      <c r="BC95" s="2" t="str">
        <f>IF(U95="","",U95*(Inflation!$B$2/BA95))</f>
        <v/>
      </c>
      <c r="BD95" s="2" t="str">
        <f>IF(V95="","",V95*(Inflation!$B$2/BA95))</f>
        <v/>
      </c>
      <c r="BE95" s="2" t="str">
        <f>IF(AA95="","",VLOOKUP(AA95,Inflation!$A$2:'Inflation'!$B$25,2))</f>
        <v/>
      </c>
      <c r="BF95" s="2" t="str">
        <f>IF(X95="","",X95*(Inflation!$B$2/BE95))</f>
        <v/>
      </c>
      <c r="BG95" s="2" t="str">
        <f>IF(Y95="","",Y95*(Inflation!$B$2/BE95))</f>
        <v/>
      </c>
      <c r="BH95" s="2" t="str">
        <f>IF(Z95="","",Z95*(Inflation!$B$2/BE95))</f>
        <v/>
      </c>
      <c r="BI95" s="2" t="str">
        <f>IF(AE95="","",VLOOKUP(AE95,Inflation!$A$2:'Inflation'!$B$25,2))</f>
        <v/>
      </c>
      <c r="BJ95" s="2" t="str">
        <f>IF(AB95="","",AB95*(Inflation!$B$2/BI95))</f>
        <v/>
      </c>
      <c r="BK95" s="2" t="str">
        <f>IF(AC95="","",AC95*(Inflation!$B$2/BI95))</f>
        <v/>
      </c>
      <c r="BL95" s="2" t="str">
        <f>IF(AD95="","",AD95*(Inflation!$B$2/BI95))</f>
        <v/>
      </c>
      <c r="BM95" s="2" t="str">
        <f>IF(AI95="","",VLOOKUP(AI95,Inflation!$A$2:'Inflation'!$B$25,2))</f>
        <v/>
      </c>
      <c r="BN95" s="2" t="str">
        <f>IF(AF95="","",AF95*(Inflation!$B$2/BM95))</f>
        <v/>
      </c>
      <c r="BO95" s="2" t="str">
        <f>IF(AG95="","",AG95*(Inflation!$B$2/BM95))</f>
        <v/>
      </c>
      <c r="BP95" s="2" t="str">
        <f>IF(AH95="","",AH95*(Inflation!$B$2/BM95))</f>
        <v/>
      </c>
      <c r="BQ95" s="2" t="str">
        <f>IF(AM95="","",VLOOKUP(AM95,Inflation!$A$2:'Inflation'!$B$25,2))</f>
        <v/>
      </c>
      <c r="BR95" s="2" t="str">
        <f>IF(AJ95="","",AJ95*(Inflation!$B$2/BQ95))</f>
        <v/>
      </c>
      <c r="BS95" s="2" t="str">
        <f>IF(AK95="","",AK95*(Inflation!$B$2/BQ95))</f>
        <v/>
      </c>
      <c r="BT95" s="2" t="str">
        <f>IF(AL95="","",AL95*(Inflation!$B$2/BQ95))</f>
        <v/>
      </c>
    </row>
    <row r="96" spans="1:72" ht="21" x14ac:dyDescent="0.35">
      <c r="A96" s="2" t="s">
        <v>424</v>
      </c>
      <c r="B96" s="2" t="s">
        <v>404</v>
      </c>
      <c r="C96" s="2" t="s">
        <v>404</v>
      </c>
      <c r="D96" s="3" t="s">
        <v>425</v>
      </c>
      <c r="E96" s="5"/>
      <c r="F96" s="57" t="s">
        <v>638</v>
      </c>
      <c r="G96" s="91" t="s">
        <v>639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O96" s="2" t="str">
        <f>IF(K96="","",VLOOKUP(K96,Inflation!$A$2:'Inflation'!$B$25,2))</f>
        <v/>
      </c>
      <c r="AP96" s="2" t="str">
        <f>IF(H96="","",H96*(Inflation!$B$2/AO96))</f>
        <v/>
      </c>
      <c r="AQ96" s="2" t="str">
        <f>IF(I96="","",I96*(Inflation!$B$2/AO96))</f>
        <v/>
      </c>
      <c r="AR96" s="2" t="str">
        <f>IF(J96="","",J96*(Inflation!$B$2/AO96))</f>
        <v/>
      </c>
      <c r="AS96" s="2" t="str">
        <f>IF(O96="","",VLOOKUP(O96,Inflation!$A$2:'Inflation'!$B$25,2))</f>
        <v/>
      </c>
      <c r="AT96" s="2" t="str">
        <f>IF(L96="","",L96*(Inflation!$B$2/AS96))</f>
        <v/>
      </c>
      <c r="AU96" s="2" t="str">
        <f>IF(M96="","",M96*(Inflation!$B$2/AS96))</f>
        <v/>
      </c>
      <c r="AV96" s="2" t="str">
        <f>IF(N96="","",N96*(Inflation!$B$2/AS96))</f>
        <v/>
      </c>
      <c r="AW96" s="2" t="str">
        <f>IF(S96="","",VLOOKUP(S96,Inflation!$A$2:'Inflation'!$B$25,2))</f>
        <v/>
      </c>
      <c r="AX96" s="2" t="str">
        <f>IF(P96="","",P96*(Inflation!$B$2/AW96))</f>
        <v/>
      </c>
      <c r="AY96" s="2" t="str">
        <f>IF(Q96="","",Q96*(Inflation!$B$2/AW96))</f>
        <v/>
      </c>
      <c r="AZ96" s="2" t="str">
        <f>IF(R96="","",R96*(Inflation!$B$2/AW96))</f>
        <v/>
      </c>
      <c r="BA96" s="2" t="str">
        <f>IF(W96="","",VLOOKUP(W96,Inflation!$A$2:'Inflation'!$B$25,2))</f>
        <v/>
      </c>
      <c r="BB96" s="2" t="str">
        <f>IF(T96="","",T96*(Inflation!$B$2/BA96))</f>
        <v/>
      </c>
      <c r="BC96" s="2" t="str">
        <f>IF(U96="","",U96*(Inflation!$B$2/BA96))</f>
        <v/>
      </c>
      <c r="BD96" s="2" t="str">
        <f>IF(V96="","",V96*(Inflation!$B$2/BA96))</f>
        <v/>
      </c>
      <c r="BE96" s="2" t="str">
        <f>IF(AA96="","",VLOOKUP(AA96,Inflation!$A$2:'Inflation'!$B$25,2))</f>
        <v/>
      </c>
      <c r="BF96" s="2" t="str">
        <f>IF(X96="","",X96*(Inflation!$B$2/BE96))</f>
        <v/>
      </c>
      <c r="BG96" s="2" t="str">
        <f>IF(Y96="","",Y96*(Inflation!$B$2/BE96))</f>
        <v/>
      </c>
      <c r="BH96" s="2" t="str">
        <f>IF(Z96="","",Z96*(Inflation!$B$2/BE96))</f>
        <v/>
      </c>
      <c r="BI96" s="2" t="str">
        <f>IF(AE96="","",VLOOKUP(AE96,Inflation!$A$2:'Inflation'!$B$25,2))</f>
        <v/>
      </c>
      <c r="BJ96" s="2" t="str">
        <f>IF(AB96="","",AB96*(Inflation!$B$2/BI96))</f>
        <v/>
      </c>
      <c r="BK96" s="2" t="str">
        <f>IF(AC96="","",AC96*(Inflation!$B$2/BI96))</f>
        <v/>
      </c>
      <c r="BL96" s="2" t="str">
        <f>IF(AD96="","",AD96*(Inflation!$B$2/BI96))</f>
        <v/>
      </c>
      <c r="BM96" s="2" t="str">
        <f>IF(AI96="","",VLOOKUP(AI96,Inflation!$A$2:'Inflation'!$B$25,2))</f>
        <v/>
      </c>
      <c r="BN96" s="2" t="str">
        <f>IF(AF96="","",AF96*(Inflation!$B$2/BM96))</f>
        <v/>
      </c>
      <c r="BO96" s="2" t="str">
        <f>IF(AG96="","",AG96*(Inflation!$B$2/BM96))</f>
        <v/>
      </c>
      <c r="BP96" s="2" t="str">
        <f>IF(AH96="","",AH96*(Inflation!$B$2/BM96))</f>
        <v/>
      </c>
      <c r="BQ96" s="2" t="str">
        <f>IF(AM96="","",VLOOKUP(AM96,Inflation!$A$2:'Inflation'!$B$25,2))</f>
        <v/>
      </c>
      <c r="BR96" s="2" t="str">
        <f>IF(AJ96="","",AJ96*(Inflation!$B$2/BQ96))</f>
        <v/>
      </c>
      <c r="BS96" s="2" t="str">
        <f>IF(AK96="","",AK96*(Inflation!$B$2/BQ96))</f>
        <v/>
      </c>
      <c r="BT96" s="2" t="str">
        <f>IF(AL96="","",AL96*(Inflation!$B$2/BQ96))</f>
        <v/>
      </c>
    </row>
    <row r="97" spans="1:72" ht="31.5" x14ac:dyDescent="0.35">
      <c r="A97" s="2" t="s">
        <v>426</v>
      </c>
      <c r="B97" s="2" t="s">
        <v>404</v>
      </c>
      <c r="C97" s="2" t="s">
        <v>404</v>
      </c>
      <c r="D97" s="3" t="s">
        <v>427</v>
      </c>
      <c r="E97" s="5"/>
      <c r="F97" s="57" t="s">
        <v>640</v>
      </c>
      <c r="G97" s="91" t="s">
        <v>641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O97" s="2" t="str">
        <f>IF(K97="","",VLOOKUP(K97,Inflation!$A$2:'Inflation'!$B$25,2))</f>
        <v/>
      </c>
      <c r="AP97" s="2" t="str">
        <f>IF(H97="","",H97*(Inflation!$B$2/AO97))</f>
        <v/>
      </c>
      <c r="AQ97" s="2" t="str">
        <f>IF(I97="","",I97*(Inflation!$B$2/AO97))</f>
        <v/>
      </c>
      <c r="AR97" s="2" t="str">
        <f>IF(J97="","",J97*(Inflation!$B$2/AO97))</f>
        <v/>
      </c>
      <c r="AS97" s="2" t="str">
        <f>IF(O97="","",VLOOKUP(O97,Inflation!$A$2:'Inflation'!$B$25,2))</f>
        <v/>
      </c>
      <c r="AT97" s="2" t="str">
        <f>IF(L97="","",L97*(Inflation!$B$2/AS97))</f>
        <v/>
      </c>
      <c r="AU97" s="2" t="str">
        <f>IF(M97="","",M97*(Inflation!$B$2/AS97))</f>
        <v/>
      </c>
      <c r="AV97" s="2" t="str">
        <f>IF(N97="","",N97*(Inflation!$B$2/AS97))</f>
        <v/>
      </c>
      <c r="AW97" s="2" t="str">
        <f>IF(S97="","",VLOOKUP(S97,Inflation!$A$2:'Inflation'!$B$25,2))</f>
        <v/>
      </c>
      <c r="AX97" s="2" t="str">
        <f>IF(P97="","",P97*(Inflation!$B$2/AW97))</f>
        <v/>
      </c>
      <c r="AY97" s="2" t="str">
        <f>IF(Q97="","",Q97*(Inflation!$B$2/AW97))</f>
        <v/>
      </c>
      <c r="AZ97" s="2" t="str">
        <f>IF(R97="","",R97*(Inflation!$B$2/AW97))</f>
        <v/>
      </c>
      <c r="BA97" s="2" t="str">
        <f>IF(W97="","",VLOOKUP(W97,Inflation!$A$2:'Inflation'!$B$25,2))</f>
        <v/>
      </c>
      <c r="BB97" s="2" t="str">
        <f>IF(T97="","",T97*(Inflation!$B$2/BA97))</f>
        <v/>
      </c>
      <c r="BC97" s="2" t="str">
        <f>IF(U97="","",U97*(Inflation!$B$2/BA97))</f>
        <v/>
      </c>
      <c r="BD97" s="2" t="str">
        <f>IF(V97="","",V97*(Inflation!$B$2/BA97))</f>
        <v/>
      </c>
      <c r="BE97" s="2" t="str">
        <f>IF(AA97="","",VLOOKUP(AA97,Inflation!$A$2:'Inflation'!$B$25,2))</f>
        <v/>
      </c>
      <c r="BF97" s="2" t="str">
        <f>IF(X97="","",X97*(Inflation!$B$2/BE97))</f>
        <v/>
      </c>
      <c r="BG97" s="2" t="str">
        <f>IF(Y97="","",Y97*(Inflation!$B$2/BE97))</f>
        <v/>
      </c>
      <c r="BH97" s="2" t="str">
        <f>IF(Z97="","",Z97*(Inflation!$B$2/BE97))</f>
        <v/>
      </c>
      <c r="BI97" s="2" t="str">
        <f>IF(AE97="","",VLOOKUP(AE97,Inflation!$A$2:'Inflation'!$B$25,2))</f>
        <v/>
      </c>
      <c r="BJ97" s="2" t="str">
        <f>IF(AB97="","",AB97*(Inflation!$B$2/BI97))</f>
        <v/>
      </c>
      <c r="BK97" s="2" t="str">
        <f>IF(AC97="","",AC97*(Inflation!$B$2/BI97))</f>
        <v/>
      </c>
      <c r="BL97" s="2" t="str">
        <f>IF(AD97="","",AD97*(Inflation!$B$2/BI97))</f>
        <v/>
      </c>
      <c r="BM97" s="2" t="str">
        <f>IF(AI97="","",VLOOKUP(AI97,Inflation!$A$2:'Inflation'!$B$25,2))</f>
        <v/>
      </c>
      <c r="BN97" s="2" t="str">
        <f>IF(AF97="","",AF97*(Inflation!$B$2/BM97))</f>
        <v/>
      </c>
      <c r="BO97" s="2" t="str">
        <f>IF(AG97="","",AG97*(Inflation!$B$2/BM97))</f>
        <v/>
      </c>
      <c r="BP97" s="2" t="str">
        <f>IF(AH97="","",AH97*(Inflation!$B$2/BM97))</f>
        <v/>
      </c>
      <c r="BQ97" s="2" t="str">
        <f>IF(AM97="","",VLOOKUP(AM97,Inflation!$A$2:'Inflation'!$B$25,2))</f>
        <v/>
      </c>
      <c r="BR97" s="2" t="str">
        <f>IF(AJ97="","",AJ97*(Inflation!$B$2/BQ97))</f>
        <v/>
      </c>
      <c r="BS97" s="2" t="str">
        <f>IF(AK97="","",AK97*(Inflation!$B$2/BQ97))</f>
        <v/>
      </c>
      <c r="BT97" s="2" t="str">
        <f>IF(AL97="","",AL97*(Inflation!$B$2/BQ97))</f>
        <v/>
      </c>
    </row>
    <row r="98" spans="1:72" ht="31.5" x14ac:dyDescent="0.35">
      <c r="A98" s="2" t="s">
        <v>428</v>
      </c>
      <c r="B98" s="2" t="s">
        <v>404</v>
      </c>
      <c r="C98" s="2" t="s">
        <v>404</v>
      </c>
      <c r="D98" s="3" t="s">
        <v>429</v>
      </c>
      <c r="E98" s="5"/>
      <c r="F98" s="57" t="s">
        <v>642</v>
      </c>
      <c r="G98" s="91" t="s">
        <v>643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O98" s="2" t="str">
        <f>IF(K98="","",VLOOKUP(K98,Inflation!$A$2:'Inflation'!$B$25,2))</f>
        <v/>
      </c>
      <c r="AP98" s="2" t="str">
        <f>IF(H98="","",H98*(Inflation!$B$2/AO98))</f>
        <v/>
      </c>
      <c r="AQ98" s="2" t="str">
        <f>IF(I98="","",I98*(Inflation!$B$2/AO98))</f>
        <v/>
      </c>
      <c r="AR98" s="2" t="str">
        <f>IF(J98="","",J98*(Inflation!$B$2/AO98))</f>
        <v/>
      </c>
      <c r="AS98" s="2" t="str">
        <f>IF(O98="","",VLOOKUP(O98,Inflation!$A$2:'Inflation'!$B$25,2))</f>
        <v/>
      </c>
      <c r="AT98" s="2" t="str">
        <f>IF(L98="","",L98*(Inflation!$B$2/AS98))</f>
        <v/>
      </c>
      <c r="AU98" s="2" t="str">
        <f>IF(M98="","",M98*(Inflation!$B$2/AS98))</f>
        <v/>
      </c>
      <c r="AV98" s="2" t="str">
        <f>IF(N98="","",N98*(Inflation!$B$2/AS98))</f>
        <v/>
      </c>
      <c r="AW98" s="2" t="str">
        <f>IF(S98="","",VLOOKUP(S98,Inflation!$A$2:'Inflation'!$B$25,2))</f>
        <v/>
      </c>
      <c r="AX98" s="2" t="str">
        <f>IF(P98="","",P98*(Inflation!$B$2/AW98))</f>
        <v/>
      </c>
      <c r="AY98" s="2" t="str">
        <f>IF(Q98="","",Q98*(Inflation!$B$2/AW98))</f>
        <v/>
      </c>
      <c r="AZ98" s="2" t="str">
        <f>IF(R98="","",R98*(Inflation!$B$2/AW98))</f>
        <v/>
      </c>
      <c r="BA98" s="2" t="str">
        <f>IF(W98="","",VLOOKUP(W98,Inflation!$A$2:'Inflation'!$B$25,2))</f>
        <v/>
      </c>
      <c r="BB98" s="2" t="str">
        <f>IF(T98="","",T98*(Inflation!$B$2/BA98))</f>
        <v/>
      </c>
      <c r="BC98" s="2" t="str">
        <f>IF(U98="","",U98*(Inflation!$B$2/BA98))</f>
        <v/>
      </c>
      <c r="BD98" s="2" t="str">
        <f>IF(V98="","",V98*(Inflation!$B$2/BA98))</f>
        <v/>
      </c>
      <c r="BE98" s="2" t="str">
        <f>IF(AA98="","",VLOOKUP(AA98,Inflation!$A$2:'Inflation'!$B$25,2))</f>
        <v/>
      </c>
      <c r="BF98" s="2" t="str">
        <f>IF(X98="","",X98*(Inflation!$B$2/BE98))</f>
        <v/>
      </c>
      <c r="BG98" s="2" t="str">
        <f>IF(Y98="","",Y98*(Inflation!$B$2/BE98))</f>
        <v/>
      </c>
      <c r="BH98" s="2" t="str">
        <f>IF(Z98="","",Z98*(Inflation!$B$2/BE98))</f>
        <v/>
      </c>
      <c r="BI98" s="2" t="str">
        <f>IF(AE98="","",VLOOKUP(AE98,Inflation!$A$2:'Inflation'!$B$25,2))</f>
        <v/>
      </c>
      <c r="BJ98" s="2" t="str">
        <f>IF(AB98="","",AB98*(Inflation!$B$2/BI98))</f>
        <v/>
      </c>
      <c r="BK98" s="2" t="str">
        <f>IF(AC98="","",AC98*(Inflation!$B$2/BI98))</f>
        <v/>
      </c>
      <c r="BL98" s="2" t="str">
        <f>IF(AD98="","",AD98*(Inflation!$B$2/BI98))</f>
        <v/>
      </c>
      <c r="BM98" s="2" t="str">
        <f>IF(AI98="","",VLOOKUP(AI98,Inflation!$A$2:'Inflation'!$B$25,2))</f>
        <v/>
      </c>
      <c r="BN98" s="2" t="str">
        <f>IF(AF98="","",AF98*(Inflation!$B$2/BM98))</f>
        <v/>
      </c>
      <c r="BO98" s="2" t="str">
        <f>IF(AG98="","",AG98*(Inflation!$B$2/BM98))</f>
        <v/>
      </c>
      <c r="BP98" s="2" t="str">
        <f>IF(AH98="","",AH98*(Inflation!$B$2/BM98))</f>
        <v/>
      </c>
      <c r="BQ98" s="2" t="str">
        <f>IF(AM98="","",VLOOKUP(AM98,Inflation!$A$2:'Inflation'!$B$25,2))</f>
        <v/>
      </c>
      <c r="BR98" s="2" t="str">
        <f>IF(AJ98="","",AJ98*(Inflation!$B$2/BQ98))</f>
        <v/>
      </c>
      <c r="BS98" s="2" t="str">
        <f>IF(AK98="","",AK98*(Inflation!$B$2/BQ98))</f>
        <v/>
      </c>
      <c r="BT98" s="2" t="str">
        <f>IF(AL98="","",AL98*(Inflation!$B$2/BQ98))</f>
        <v/>
      </c>
    </row>
    <row r="99" spans="1:72" ht="21" x14ac:dyDescent="0.35">
      <c r="A99" s="2" t="s">
        <v>430</v>
      </c>
      <c r="B99" s="2" t="s">
        <v>404</v>
      </c>
      <c r="C99" s="2" t="s">
        <v>404</v>
      </c>
      <c r="D99" s="3" t="s">
        <v>431</v>
      </c>
      <c r="E99" s="5"/>
      <c r="F99" s="57" t="s">
        <v>644</v>
      </c>
      <c r="G99" s="91" t="s">
        <v>645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O99" s="2" t="str">
        <f>IF(K99="","",VLOOKUP(K99,Inflation!$A$2:'Inflation'!$B$25,2))</f>
        <v/>
      </c>
      <c r="AP99" s="2" t="str">
        <f>IF(H99="","",H99*(Inflation!$B$2/AO99))</f>
        <v/>
      </c>
      <c r="AQ99" s="2" t="str">
        <f>IF(I99="","",I99*(Inflation!$B$2/AO99))</f>
        <v/>
      </c>
      <c r="AR99" s="2" t="str">
        <f>IF(J99="","",J99*(Inflation!$B$2/AO99))</f>
        <v/>
      </c>
      <c r="AS99" s="2" t="str">
        <f>IF(O99="","",VLOOKUP(O99,Inflation!$A$2:'Inflation'!$B$25,2))</f>
        <v/>
      </c>
      <c r="AT99" s="2" t="str">
        <f>IF(L99="","",L99*(Inflation!$B$2/AS99))</f>
        <v/>
      </c>
      <c r="AU99" s="2" t="str">
        <f>IF(M99="","",M99*(Inflation!$B$2/AS99))</f>
        <v/>
      </c>
      <c r="AV99" s="2" t="str">
        <f>IF(N99="","",N99*(Inflation!$B$2/AS99))</f>
        <v/>
      </c>
      <c r="AW99" s="2" t="str">
        <f>IF(S99="","",VLOOKUP(S99,Inflation!$A$2:'Inflation'!$B$25,2))</f>
        <v/>
      </c>
      <c r="AX99" s="2" t="str">
        <f>IF(P99="","",P99*(Inflation!$B$2/AW99))</f>
        <v/>
      </c>
      <c r="AY99" s="2" t="str">
        <f>IF(Q99="","",Q99*(Inflation!$B$2/AW99))</f>
        <v/>
      </c>
      <c r="AZ99" s="2" t="str">
        <f>IF(R99="","",R99*(Inflation!$B$2/AW99))</f>
        <v/>
      </c>
      <c r="BA99" s="2" t="str">
        <f>IF(W99="","",VLOOKUP(W99,Inflation!$A$2:'Inflation'!$B$25,2))</f>
        <v/>
      </c>
      <c r="BB99" s="2" t="str">
        <f>IF(T99="","",T99*(Inflation!$B$2/BA99))</f>
        <v/>
      </c>
      <c r="BC99" s="2" t="str">
        <f>IF(U99="","",U99*(Inflation!$B$2/BA99))</f>
        <v/>
      </c>
      <c r="BD99" s="2" t="str">
        <f>IF(V99="","",V99*(Inflation!$B$2/BA99))</f>
        <v/>
      </c>
      <c r="BE99" s="2" t="str">
        <f>IF(AA99="","",VLOOKUP(AA99,Inflation!$A$2:'Inflation'!$B$25,2))</f>
        <v/>
      </c>
      <c r="BF99" s="2" t="str">
        <f>IF(X99="","",X99*(Inflation!$B$2/BE99))</f>
        <v/>
      </c>
      <c r="BG99" s="2" t="str">
        <f>IF(Y99="","",Y99*(Inflation!$B$2/BE99))</f>
        <v/>
      </c>
      <c r="BH99" s="2" t="str">
        <f>IF(Z99="","",Z99*(Inflation!$B$2/BE99))</f>
        <v/>
      </c>
      <c r="BI99" s="2" t="str">
        <f>IF(AE99="","",VLOOKUP(AE99,Inflation!$A$2:'Inflation'!$B$25,2))</f>
        <v/>
      </c>
      <c r="BJ99" s="2" t="str">
        <f>IF(AB99="","",AB99*(Inflation!$B$2/BI99))</f>
        <v/>
      </c>
      <c r="BK99" s="2" t="str">
        <f>IF(AC99="","",AC99*(Inflation!$B$2/BI99))</f>
        <v/>
      </c>
      <c r="BL99" s="2" t="str">
        <f>IF(AD99="","",AD99*(Inflation!$B$2/BI99))</f>
        <v/>
      </c>
      <c r="BM99" s="2" t="str">
        <f>IF(AI99="","",VLOOKUP(AI99,Inflation!$A$2:'Inflation'!$B$25,2))</f>
        <v/>
      </c>
      <c r="BN99" s="2" t="str">
        <f>IF(AF99="","",AF99*(Inflation!$B$2/BM99))</f>
        <v/>
      </c>
      <c r="BO99" s="2" t="str">
        <f>IF(AG99="","",AG99*(Inflation!$B$2/BM99))</f>
        <v/>
      </c>
      <c r="BP99" s="2" t="str">
        <f>IF(AH99="","",AH99*(Inflation!$B$2/BM99))</f>
        <v/>
      </c>
      <c r="BQ99" s="2" t="str">
        <f>IF(AM99="","",VLOOKUP(AM99,Inflation!$A$2:'Inflation'!$B$25,2))</f>
        <v/>
      </c>
      <c r="BR99" s="2" t="str">
        <f>IF(AJ99="","",AJ99*(Inflation!$B$2/BQ99))</f>
        <v/>
      </c>
      <c r="BS99" s="2" t="str">
        <f>IF(AK99="","",AK99*(Inflation!$B$2/BQ99))</f>
        <v/>
      </c>
      <c r="BT99" s="2" t="str">
        <f>IF(AL99="","",AL99*(Inflation!$B$2/BQ99))</f>
        <v/>
      </c>
    </row>
    <row r="100" spans="1:72" ht="21" x14ac:dyDescent="0.35">
      <c r="A100" s="2" t="s">
        <v>432</v>
      </c>
      <c r="B100" s="2" t="s">
        <v>404</v>
      </c>
      <c r="C100" s="2" t="s">
        <v>404</v>
      </c>
      <c r="D100" s="3" t="s">
        <v>433</v>
      </c>
      <c r="E100" s="5"/>
      <c r="F100" s="57" t="s">
        <v>646</v>
      </c>
      <c r="G100" s="91" t="s">
        <v>647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O100" s="2" t="str">
        <f>IF(K100="","",VLOOKUP(K100,Inflation!$A$2:'Inflation'!$B$25,2))</f>
        <v/>
      </c>
      <c r="AP100" s="2" t="str">
        <f>IF(H100="","",H100*(Inflation!$B$2/AO100))</f>
        <v/>
      </c>
      <c r="AQ100" s="2" t="str">
        <f>IF(I100="","",I100*(Inflation!$B$2/AO100))</f>
        <v/>
      </c>
      <c r="AR100" s="2" t="str">
        <f>IF(J100="","",J100*(Inflation!$B$2/AO100))</f>
        <v/>
      </c>
      <c r="AS100" s="2" t="str">
        <f>IF(O100="","",VLOOKUP(O100,Inflation!$A$2:'Inflation'!$B$25,2))</f>
        <v/>
      </c>
      <c r="AT100" s="2" t="str">
        <f>IF(L100="","",L100*(Inflation!$B$2/AS100))</f>
        <v/>
      </c>
      <c r="AU100" s="2" t="str">
        <f>IF(M100="","",M100*(Inflation!$B$2/AS100))</f>
        <v/>
      </c>
      <c r="AV100" s="2" t="str">
        <f>IF(N100="","",N100*(Inflation!$B$2/AS100))</f>
        <v/>
      </c>
      <c r="AW100" s="2" t="str">
        <f>IF(S100="","",VLOOKUP(S100,Inflation!$A$2:'Inflation'!$B$25,2))</f>
        <v/>
      </c>
      <c r="AX100" s="2" t="str">
        <f>IF(P100="","",P100*(Inflation!$B$2/AW100))</f>
        <v/>
      </c>
      <c r="AY100" s="2" t="str">
        <f>IF(Q100="","",Q100*(Inflation!$B$2/AW100))</f>
        <v/>
      </c>
      <c r="AZ100" s="2" t="str">
        <f>IF(R100="","",R100*(Inflation!$B$2/AW100))</f>
        <v/>
      </c>
      <c r="BA100" s="2" t="str">
        <f>IF(W100="","",VLOOKUP(W100,Inflation!$A$2:'Inflation'!$B$25,2))</f>
        <v/>
      </c>
      <c r="BB100" s="2" t="str">
        <f>IF(T100="","",T100*(Inflation!$B$2/BA100))</f>
        <v/>
      </c>
      <c r="BC100" s="2" t="str">
        <f>IF(U100="","",U100*(Inflation!$B$2/BA100))</f>
        <v/>
      </c>
      <c r="BD100" s="2" t="str">
        <f>IF(V100="","",V100*(Inflation!$B$2/BA100))</f>
        <v/>
      </c>
      <c r="BE100" s="2" t="str">
        <f>IF(AA100="","",VLOOKUP(AA100,Inflation!$A$2:'Inflation'!$B$25,2))</f>
        <v/>
      </c>
      <c r="BF100" s="2" t="str">
        <f>IF(X100="","",X100*(Inflation!$B$2/BE100))</f>
        <v/>
      </c>
      <c r="BG100" s="2" t="str">
        <f>IF(Y100="","",Y100*(Inflation!$B$2/BE100))</f>
        <v/>
      </c>
      <c r="BH100" s="2" t="str">
        <f>IF(Z100="","",Z100*(Inflation!$B$2/BE100))</f>
        <v/>
      </c>
      <c r="BI100" s="2" t="str">
        <f>IF(AE100="","",VLOOKUP(AE100,Inflation!$A$2:'Inflation'!$B$25,2))</f>
        <v/>
      </c>
      <c r="BJ100" s="2" t="str">
        <f>IF(AB100="","",AB100*(Inflation!$B$2/BI100))</f>
        <v/>
      </c>
      <c r="BK100" s="2" t="str">
        <f>IF(AC100="","",AC100*(Inflation!$B$2/BI100))</f>
        <v/>
      </c>
      <c r="BL100" s="2" t="str">
        <f>IF(AD100="","",AD100*(Inflation!$B$2/BI100))</f>
        <v/>
      </c>
      <c r="BM100" s="2" t="str">
        <f>IF(AI100="","",VLOOKUP(AI100,Inflation!$A$2:'Inflation'!$B$25,2))</f>
        <v/>
      </c>
      <c r="BN100" s="2" t="str">
        <f>IF(AF100="","",AF100*(Inflation!$B$2/BM100))</f>
        <v/>
      </c>
      <c r="BO100" s="2" t="str">
        <f>IF(AG100="","",AG100*(Inflation!$B$2/BM100))</f>
        <v/>
      </c>
      <c r="BP100" s="2" t="str">
        <f>IF(AH100="","",AH100*(Inflation!$B$2/BM100))</f>
        <v/>
      </c>
      <c r="BQ100" s="2" t="str">
        <f>IF(AM100="","",VLOOKUP(AM100,Inflation!$A$2:'Inflation'!$B$25,2))</f>
        <v/>
      </c>
      <c r="BR100" s="2" t="str">
        <f>IF(AJ100="","",AJ100*(Inflation!$B$2/BQ100))</f>
        <v/>
      </c>
      <c r="BS100" s="2" t="str">
        <f>IF(AK100="","",AK100*(Inflation!$B$2/BQ100))</f>
        <v/>
      </c>
      <c r="BT100" s="2" t="str">
        <f>IF(AL100="","",AL100*(Inflation!$B$2/BQ100))</f>
        <v/>
      </c>
    </row>
    <row r="101" spans="1:72" ht="21" x14ac:dyDescent="0.35">
      <c r="A101" s="2" t="s">
        <v>434</v>
      </c>
      <c r="B101" s="2" t="s">
        <v>404</v>
      </c>
      <c r="C101" s="2" t="s">
        <v>404</v>
      </c>
      <c r="D101" s="3" t="s">
        <v>435</v>
      </c>
      <c r="E101" s="5"/>
      <c r="F101" s="57" t="s">
        <v>648</v>
      </c>
      <c r="G101" s="91" t="s">
        <v>649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O101" s="2" t="str">
        <f>IF(K101="","",VLOOKUP(K101,Inflation!$A$2:'Inflation'!$B$25,2))</f>
        <v/>
      </c>
      <c r="AP101" s="2" t="str">
        <f>IF(H101="","",H101*(Inflation!$B$2/AO101))</f>
        <v/>
      </c>
      <c r="AQ101" s="2" t="str">
        <f>IF(I101="","",I101*(Inflation!$B$2/AO101))</f>
        <v/>
      </c>
      <c r="AR101" s="2" t="str">
        <f>IF(J101="","",J101*(Inflation!$B$2/AO101))</f>
        <v/>
      </c>
      <c r="AS101" s="2" t="str">
        <f>IF(O101="","",VLOOKUP(O101,Inflation!$A$2:'Inflation'!$B$25,2))</f>
        <v/>
      </c>
      <c r="AT101" s="2" t="str">
        <f>IF(L101="","",L101*(Inflation!$B$2/AS101))</f>
        <v/>
      </c>
      <c r="AU101" s="2" t="str">
        <f>IF(M101="","",M101*(Inflation!$B$2/AS101))</f>
        <v/>
      </c>
      <c r="AV101" s="2" t="str">
        <f>IF(N101="","",N101*(Inflation!$B$2/AS101))</f>
        <v/>
      </c>
      <c r="AW101" s="2" t="str">
        <f>IF(S101="","",VLOOKUP(S101,Inflation!$A$2:'Inflation'!$B$25,2))</f>
        <v/>
      </c>
      <c r="AX101" s="2" t="str">
        <f>IF(P101="","",P101*(Inflation!$B$2/AW101))</f>
        <v/>
      </c>
      <c r="AY101" s="2" t="str">
        <f>IF(Q101="","",Q101*(Inflation!$B$2/AW101))</f>
        <v/>
      </c>
      <c r="AZ101" s="2" t="str">
        <f>IF(R101="","",R101*(Inflation!$B$2/AW101))</f>
        <v/>
      </c>
      <c r="BA101" s="2" t="str">
        <f>IF(W101="","",VLOOKUP(W101,Inflation!$A$2:'Inflation'!$B$25,2))</f>
        <v/>
      </c>
      <c r="BB101" s="2" t="str">
        <f>IF(T101="","",T101*(Inflation!$B$2/BA101))</f>
        <v/>
      </c>
      <c r="BC101" s="2" t="str">
        <f>IF(U101="","",U101*(Inflation!$B$2/BA101))</f>
        <v/>
      </c>
      <c r="BD101" s="2" t="str">
        <f>IF(V101="","",V101*(Inflation!$B$2/BA101))</f>
        <v/>
      </c>
      <c r="BE101" s="2" t="str">
        <f>IF(AA101="","",VLOOKUP(AA101,Inflation!$A$2:'Inflation'!$B$25,2))</f>
        <v/>
      </c>
      <c r="BF101" s="2" t="str">
        <f>IF(X101="","",X101*(Inflation!$B$2/BE101))</f>
        <v/>
      </c>
      <c r="BG101" s="2" t="str">
        <f>IF(Y101="","",Y101*(Inflation!$B$2/BE101))</f>
        <v/>
      </c>
      <c r="BH101" s="2" t="str">
        <f>IF(Z101="","",Z101*(Inflation!$B$2/BE101))</f>
        <v/>
      </c>
      <c r="BI101" s="2" t="str">
        <f>IF(AE101="","",VLOOKUP(AE101,Inflation!$A$2:'Inflation'!$B$25,2))</f>
        <v/>
      </c>
      <c r="BJ101" s="2" t="str">
        <f>IF(AB101="","",AB101*(Inflation!$B$2/BI101))</f>
        <v/>
      </c>
      <c r="BK101" s="2" t="str">
        <f>IF(AC101="","",AC101*(Inflation!$B$2/BI101))</f>
        <v/>
      </c>
      <c r="BL101" s="2" t="str">
        <f>IF(AD101="","",AD101*(Inflation!$B$2/BI101))</f>
        <v/>
      </c>
      <c r="BM101" s="2" t="str">
        <f>IF(AI101="","",VLOOKUP(AI101,Inflation!$A$2:'Inflation'!$B$25,2))</f>
        <v/>
      </c>
      <c r="BN101" s="2" t="str">
        <f>IF(AF101="","",AF101*(Inflation!$B$2/BM101))</f>
        <v/>
      </c>
      <c r="BO101" s="2" t="str">
        <f>IF(AG101="","",AG101*(Inflation!$B$2/BM101))</f>
        <v/>
      </c>
      <c r="BP101" s="2" t="str">
        <f>IF(AH101="","",AH101*(Inflation!$B$2/BM101))</f>
        <v/>
      </c>
      <c r="BQ101" s="2" t="str">
        <f>IF(AM101="","",VLOOKUP(AM101,Inflation!$A$2:'Inflation'!$B$25,2))</f>
        <v/>
      </c>
      <c r="BR101" s="2" t="str">
        <f>IF(AJ101="","",AJ101*(Inflation!$B$2/BQ101))</f>
        <v/>
      </c>
      <c r="BS101" s="2" t="str">
        <f>IF(AK101="","",AK101*(Inflation!$B$2/BQ101))</f>
        <v/>
      </c>
      <c r="BT101" s="2" t="str">
        <f>IF(AL101="","",AL101*(Inflation!$B$2/BQ101))</f>
        <v/>
      </c>
    </row>
    <row r="102" spans="1:72" ht="21" x14ac:dyDescent="0.35">
      <c r="A102" s="2" t="s">
        <v>436</v>
      </c>
      <c r="B102" s="2" t="s">
        <v>404</v>
      </c>
      <c r="C102" s="2" t="s">
        <v>404</v>
      </c>
      <c r="D102" s="3" t="s">
        <v>437</v>
      </c>
      <c r="E102" s="5"/>
      <c r="F102" s="57" t="s">
        <v>650</v>
      </c>
      <c r="G102" s="91" t="s">
        <v>651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O102" s="2" t="str">
        <f>IF(K102="","",VLOOKUP(K102,Inflation!$A$2:'Inflation'!$B$25,2))</f>
        <v/>
      </c>
      <c r="AP102" s="2" t="str">
        <f>IF(H102="","",H102*(Inflation!$B$2/AO102))</f>
        <v/>
      </c>
      <c r="AQ102" s="2" t="str">
        <f>IF(I102="","",I102*(Inflation!$B$2/AO102))</f>
        <v/>
      </c>
      <c r="AR102" s="2" t="str">
        <f>IF(J102="","",J102*(Inflation!$B$2/AO102))</f>
        <v/>
      </c>
      <c r="AS102" s="2" t="str">
        <f>IF(O102="","",VLOOKUP(O102,Inflation!$A$2:'Inflation'!$B$25,2))</f>
        <v/>
      </c>
      <c r="AT102" s="2" t="str">
        <f>IF(L102="","",L102*(Inflation!$B$2/AS102))</f>
        <v/>
      </c>
      <c r="AU102" s="2" t="str">
        <f>IF(M102="","",M102*(Inflation!$B$2/AS102))</f>
        <v/>
      </c>
      <c r="AV102" s="2" t="str">
        <f>IF(N102="","",N102*(Inflation!$B$2/AS102))</f>
        <v/>
      </c>
      <c r="AW102" s="2" t="str">
        <f>IF(S102="","",VLOOKUP(S102,Inflation!$A$2:'Inflation'!$B$25,2))</f>
        <v/>
      </c>
      <c r="AX102" s="2" t="str">
        <f>IF(P102="","",P102*(Inflation!$B$2/AW102))</f>
        <v/>
      </c>
      <c r="AY102" s="2" t="str">
        <f>IF(Q102="","",Q102*(Inflation!$B$2/AW102))</f>
        <v/>
      </c>
      <c r="AZ102" s="2" t="str">
        <f>IF(R102="","",R102*(Inflation!$B$2/AW102))</f>
        <v/>
      </c>
      <c r="BA102" s="2" t="str">
        <f>IF(W102="","",VLOOKUP(W102,Inflation!$A$2:'Inflation'!$B$25,2))</f>
        <v/>
      </c>
      <c r="BB102" s="2" t="str">
        <f>IF(T102="","",T102*(Inflation!$B$2/BA102))</f>
        <v/>
      </c>
      <c r="BC102" s="2" t="str">
        <f>IF(U102="","",U102*(Inflation!$B$2/BA102))</f>
        <v/>
      </c>
      <c r="BD102" s="2" t="str">
        <f>IF(V102="","",V102*(Inflation!$B$2/BA102))</f>
        <v/>
      </c>
      <c r="BE102" s="2" t="str">
        <f>IF(AA102="","",VLOOKUP(AA102,Inflation!$A$2:'Inflation'!$B$25,2))</f>
        <v/>
      </c>
      <c r="BF102" s="2" t="str">
        <f>IF(X102="","",X102*(Inflation!$B$2/BE102))</f>
        <v/>
      </c>
      <c r="BG102" s="2" t="str">
        <f>IF(Y102="","",Y102*(Inflation!$B$2/BE102))</f>
        <v/>
      </c>
      <c r="BH102" s="2" t="str">
        <f>IF(Z102="","",Z102*(Inflation!$B$2/BE102))</f>
        <v/>
      </c>
      <c r="BI102" s="2" t="str">
        <f>IF(AE102="","",VLOOKUP(AE102,Inflation!$A$2:'Inflation'!$B$25,2))</f>
        <v/>
      </c>
      <c r="BJ102" s="2" t="str">
        <f>IF(AB102="","",AB102*(Inflation!$B$2/BI102))</f>
        <v/>
      </c>
      <c r="BK102" s="2" t="str">
        <f>IF(AC102="","",AC102*(Inflation!$B$2/BI102))</f>
        <v/>
      </c>
      <c r="BL102" s="2" t="str">
        <f>IF(AD102="","",AD102*(Inflation!$B$2/BI102))</f>
        <v/>
      </c>
      <c r="BM102" s="2" t="str">
        <f>IF(AI102="","",VLOOKUP(AI102,Inflation!$A$2:'Inflation'!$B$25,2))</f>
        <v/>
      </c>
      <c r="BN102" s="2" t="str">
        <f>IF(AF102="","",AF102*(Inflation!$B$2/BM102))</f>
        <v/>
      </c>
      <c r="BO102" s="2" t="str">
        <f>IF(AG102="","",AG102*(Inflation!$B$2/BM102))</f>
        <v/>
      </c>
      <c r="BP102" s="2" t="str">
        <f>IF(AH102="","",AH102*(Inflation!$B$2/BM102))</f>
        <v/>
      </c>
      <c r="BQ102" s="2" t="str">
        <f>IF(AM102="","",VLOOKUP(AM102,Inflation!$A$2:'Inflation'!$B$25,2))</f>
        <v/>
      </c>
      <c r="BR102" s="2" t="str">
        <f>IF(AJ102="","",AJ102*(Inflation!$B$2/BQ102))</f>
        <v/>
      </c>
      <c r="BS102" s="2" t="str">
        <f>IF(AK102="","",AK102*(Inflation!$B$2/BQ102))</f>
        <v/>
      </c>
      <c r="BT102" s="2" t="str">
        <f>IF(AL102="","",AL102*(Inflation!$B$2/BQ102))</f>
        <v/>
      </c>
    </row>
    <row r="103" spans="1:72" ht="21" x14ac:dyDescent="0.35">
      <c r="A103" s="2" t="s">
        <v>438</v>
      </c>
      <c r="B103" s="2" t="s">
        <v>404</v>
      </c>
      <c r="C103" s="2" t="s">
        <v>404</v>
      </c>
      <c r="D103" s="3" t="s">
        <v>439</v>
      </c>
      <c r="E103" s="5"/>
      <c r="F103" s="57" t="s">
        <v>652</v>
      </c>
      <c r="G103" s="91" t="s">
        <v>653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O103" s="2" t="str">
        <f>IF(K103="","",VLOOKUP(K103,Inflation!$A$2:'Inflation'!$B$25,2))</f>
        <v/>
      </c>
      <c r="AP103" s="2" t="str">
        <f>IF(H103="","",H103*(Inflation!$B$2/AO103))</f>
        <v/>
      </c>
      <c r="AQ103" s="2" t="str">
        <f>IF(I103="","",I103*(Inflation!$B$2/AO103))</f>
        <v/>
      </c>
      <c r="AR103" s="2" t="str">
        <f>IF(J103="","",J103*(Inflation!$B$2/AO103))</f>
        <v/>
      </c>
      <c r="AS103" s="2" t="str">
        <f>IF(O103="","",VLOOKUP(O103,Inflation!$A$2:'Inflation'!$B$25,2))</f>
        <v/>
      </c>
      <c r="AT103" s="2" t="str">
        <f>IF(L103="","",L103*(Inflation!$B$2/AS103))</f>
        <v/>
      </c>
      <c r="AU103" s="2" t="str">
        <f>IF(M103="","",M103*(Inflation!$B$2/AS103))</f>
        <v/>
      </c>
      <c r="AV103" s="2" t="str">
        <f>IF(N103="","",N103*(Inflation!$B$2/AS103))</f>
        <v/>
      </c>
      <c r="AW103" s="2" t="str">
        <f>IF(S103="","",VLOOKUP(S103,Inflation!$A$2:'Inflation'!$B$25,2))</f>
        <v/>
      </c>
      <c r="AX103" s="2" t="str">
        <f>IF(P103="","",P103*(Inflation!$B$2/AW103))</f>
        <v/>
      </c>
      <c r="AY103" s="2" t="str">
        <f>IF(Q103="","",Q103*(Inflation!$B$2/AW103))</f>
        <v/>
      </c>
      <c r="AZ103" s="2" t="str">
        <f>IF(R103="","",R103*(Inflation!$B$2/AW103))</f>
        <v/>
      </c>
      <c r="BA103" s="2" t="str">
        <f>IF(W103="","",VLOOKUP(W103,Inflation!$A$2:'Inflation'!$B$25,2))</f>
        <v/>
      </c>
      <c r="BB103" s="2" t="str">
        <f>IF(T103="","",T103*(Inflation!$B$2/BA103))</f>
        <v/>
      </c>
      <c r="BC103" s="2" t="str">
        <f>IF(U103="","",U103*(Inflation!$B$2/BA103))</f>
        <v/>
      </c>
      <c r="BD103" s="2" t="str">
        <f>IF(V103="","",V103*(Inflation!$B$2/BA103))</f>
        <v/>
      </c>
      <c r="BE103" s="2" t="str">
        <f>IF(AA103="","",VLOOKUP(AA103,Inflation!$A$2:'Inflation'!$B$25,2))</f>
        <v/>
      </c>
      <c r="BF103" s="2" t="str">
        <f>IF(X103="","",X103*(Inflation!$B$2/BE103))</f>
        <v/>
      </c>
      <c r="BG103" s="2" t="str">
        <f>IF(Y103="","",Y103*(Inflation!$B$2/BE103))</f>
        <v/>
      </c>
      <c r="BH103" s="2" t="str">
        <f>IF(Z103="","",Z103*(Inflation!$B$2/BE103))</f>
        <v/>
      </c>
      <c r="BI103" s="2" t="str">
        <f>IF(AE103="","",VLOOKUP(AE103,Inflation!$A$2:'Inflation'!$B$25,2))</f>
        <v/>
      </c>
      <c r="BJ103" s="2" t="str">
        <f>IF(AB103="","",AB103*(Inflation!$B$2/BI103))</f>
        <v/>
      </c>
      <c r="BK103" s="2" t="str">
        <f>IF(AC103="","",AC103*(Inflation!$B$2/BI103))</f>
        <v/>
      </c>
      <c r="BL103" s="2" t="str">
        <f>IF(AD103="","",AD103*(Inflation!$B$2/BI103))</f>
        <v/>
      </c>
      <c r="BM103" s="2" t="str">
        <f>IF(AI103="","",VLOOKUP(AI103,Inflation!$A$2:'Inflation'!$B$25,2))</f>
        <v/>
      </c>
      <c r="BN103" s="2" t="str">
        <f>IF(AF103="","",AF103*(Inflation!$B$2/BM103))</f>
        <v/>
      </c>
      <c r="BO103" s="2" t="str">
        <f>IF(AG103="","",AG103*(Inflation!$B$2/BM103))</f>
        <v/>
      </c>
      <c r="BP103" s="2" t="str">
        <f>IF(AH103="","",AH103*(Inflation!$B$2/BM103))</f>
        <v/>
      </c>
      <c r="BQ103" s="2" t="str">
        <f>IF(AM103="","",VLOOKUP(AM103,Inflation!$A$2:'Inflation'!$B$25,2))</f>
        <v/>
      </c>
      <c r="BR103" s="2" t="str">
        <f>IF(AJ103="","",AJ103*(Inflation!$B$2/BQ103))</f>
        <v/>
      </c>
      <c r="BS103" s="2" t="str">
        <f>IF(AK103="","",AK103*(Inflation!$B$2/BQ103))</f>
        <v/>
      </c>
      <c r="BT103" s="2" t="str">
        <f>IF(AL103="","",AL103*(Inflation!$B$2/BQ103))</f>
        <v/>
      </c>
    </row>
    <row r="104" spans="1:72" ht="31.5" x14ac:dyDescent="0.35">
      <c r="A104" s="2" t="s">
        <v>440</v>
      </c>
      <c r="B104" s="2" t="s">
        <v>404</v>
      </c>
      <c r="C104" s="2" t="s">
        <v>404</v>
      </c>
      <c r="D104" s="3" t="s">
        <v>441</v>
      </c>
      <c r="E104" s="5"/>
      <c r="F104" s="57" t="s">
        <v>654</v>
      </c>
      <c r="G104" s="91" t="s">
        <v>655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O104" s="2" t="str">
        <f>IF(K104="","",VLOOKUP(K104,Inflation!$A$2:'Inflation'!$B$25,2))</f>
        <v/>
      </c>
      <c r="AP104" s="2" t="str">
        <f>IF(H104="","",H104*(Inflation!$B$2/AO104))</f>
        <v/>
      </c>
      <c r="AQ104" s="2" t="str">
        <f>IF(I104="","",I104*(Inflation!$B$2/AO104))</f>
        <v/>
      </c>
      <c r="AR104" s="2" t="str">
        <f>IF(J104="","",J104*(Inflation!$B$2/AO104))</f>
        <v/>
      </c>
      <c r="AS104" s="2" t="str">
        <f>IF(O104="","",VLOOKUP(O104,Inflation!$A$2:'Inflation'!$B$25,2))</f>
        <v/>
      </c>
      <c r="AT104" s="2" t="str">
        <f>IF(L104="","",L104*(Inflation!$B$2/AS104))</f>
        <v/>
      </c>
      <c r="AU104" s="2" t="str">
        <f>IF(M104="","",M104*(Inflation!$B$2/AS104))</f>
        <v/>
      </c>
      <c r="AV104" s="2" t="str">
        <f>IF(N104="","",N104*(Inflation!$B$2/AS104))</f>
        <v/>
      </c>
      <c r="AW104" s="2" t="str">
        <f>IF(S104="","",VLOOKUP(S104,Inflation!$A$2:'Inflation'!$B$25,2))</f>
        <v/>
      </c>
      <c r="AX104" s="2" t="str">
        <f>IF(P104="","",P104*(Inflation!$B$2/AW104))</f>
        <v/>
      </c>
      <c r="AY104" s="2" t="str">
        <f>IF(Q104="","",Q104*(Inflation!$B$2/AW104))</f>
        <v/>
      </c>
      <c r="AZ104" s="2" t="str">
        <f>IF(R104="","",R104*(Inflation!$B$2/AW104))</f>
        <v/>
      </c>
      <c r="BA104" s="2" t="str">
        <f>IF(W104="","",VLOOKUP(W104,Inflation!$A$2:'Inflation'!$B$25,2))</f>
        <v/>
      </c>
      <c r="BB104" s="2" t="str">
        <f>IF(T104="","",T104*(Inflation!$B$2/BA104))</f>
        <v/>
      </c>
      <c r="BC104" s="2" t="str">
        <f>IF(U104="","",U104*(Inflation!$B$2/BA104))</f>
        <v/>
      </c>
      <c r="BD104" s="2" t="str">
        <f>IF(V104="","",V104*(Inflation!$B$2/BA104))</f>
        <v/>
      </c>
      <c r="BE104" s="2" t="str">
        <f>IF(AA104="","",VLOOKUP(AA104,Inflation!$A$2:'Inflation'!$B$25,2))</f>
        <v/>
      </c>
      <c r="BF104" s="2" t="str">
        <f>IF(X104="","",X104*(Inflation!$B$2/BE104))</f>
        <v/>
      </c>
      <c r="BG104" s="2" t="str">
        <f>IF(Y104="","",Y104*(Inflation!$B$2/BE104))</f>
        <v/>
      </c>
      <c r="BH104" s="2" t="str">
        <f>IF(Z104="","",Z104*(Inflation!$B$2/BE104))</f>
        <v/>
      </c>
      <c r="BI104" s="2" t="str">
        <f>IF(AE104="","",VLOOKUP(AE104,Inflation!$A$2:'Inflation'!$B$25,2))</f>
        <v/>
      </c>
      <c r="BJ104" s="2" t="str">
        <f>IF(AB104="","",AB104*(Inflation!$B$2/BI104))</f>
        <v/>
      </c>
      <c r="BK104" s="2" t="str">
        <f>IF(AC104="","",AC104*(Inflation!$B$2/BI104))</f>
        <v/>
      </c>
      <c r="BL104" s="2" t="str">
        <f>IF(AD104="","",AD104*(Inflation!$B$2/BI104))</f>
        <v/>
      </c>
      <c r="BM104" s="2" t="str">
        <f>IF(AI104="","",VLOOKUP(AI104,Inflation!$A$2:'Inflation'!$B$25,2))</f>
        <v/>
      </c>
      <c r="BN104" s="2" t="str">
        <f>IF(AF104="","",AF104*(Inflation!$B$2/BM104))</f>
        <v/>
      </c>
      <c r="BO104" s="2" t="str">
        <f>IF(AG104="","",AG104*(Inflation!$B$2/BM104))</f>
        <v/>
      </c>
      <c r="BP104" s="2" t="str">
        <f>IF(AH104="","",AH104*(Inflation!$B$2/BM104))</f>
        <v/>
      </c>
      <c r="BQ104" s="2" t="str">
        <f>IF(AM104="","",VLOOKUP(AM104,Inflation!$A$2:'Inflation'!$B$25,2))</f>
        <v/>
      </c>
      <c r="BR104" s="2" t="str">
        <f>IF(AJ104="","",AJ104*(Inflation!$B$2/BQ104))</f>
        <v/>
      </c>
      <c r="BS104" s="2" t="str">
        <f>IF(AK104="","",AK104*(Inflation!$B$2/BQ104))</f>
        <v/>
      </c>
      <c r="BT104" s="2" t="str">
        <f>IF(AL104="","",AL104*(Inflation!$B$2/BQ104))</f>
        <v/>
      </c>
    </row>
    <row r="105" spans="1:72" ht="21" x14ac:dyDescent="0.35">
      <c r="A105" s="2" t="s">
        <v>442</v>
      </c>
      <c r="B105" s="2" t="s">
        <v>404</v>
      </c>
      <c r="C105" s="2" t="s">
        <v>404</v>
      </c>
      <c r="D105" s="3" t="s">
        <v>443</v>
      </c>
      <c r="E105" s="5"/>
      <c r="F105" s="57" t="s">
        <v>656</v>
      </c>
      <c r="G105" s="91" t="s">
        <v>657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O105" s="2" t="str">
        <f>IF(K105="","",VLOOKUP(K105,Inflation!$A$2:'Inflation'!$B$25,2))</f>
        <v/>
      </c>
      <c r="AP105" s="2" t="str">
        <f>IF(H105="","",H105*(Inflation!$B$2/AO105))</f>
        <v/>
      </c>
      <c r="AQ105" s="2" t="str">
        <f>IF(I105="","",I105*(Inflation!$B$2/AO105))</f>
        <v/>
      </c>
      <c r="AR105" s="2" t="str">
        <f>IF(J105="","",J105*(Inflation!$B$2/AO105))</f>
        <v/>
      </c>
      <c r="AS105" s="2" t="str">
        <f>IF(O105="","",VLOOKUP(O105,Inflation!$A$2:'Inflation'!$B$25,2))</f>
        <v/>
      </c>
      <c r="AT105" s="2" t="str">
        <f>IF(L105="","",L105*(Inflation!$B$2/AS105))</f>
        <v/>
      </c>
      <c r="AU105" s="2" t="str">
        <f>IF(M105="","",M105*(Inflation!$B$2/AS105))</f>
        <v/>
      </c>
      <c r="AV105" s="2" t="str">
        <f>IF(N105="","",N105*(Inflation!$B$2/AS105))</f>
        <v/>
      </c>
      <c r="AW105" s="2" t="str">
        <f>IF(S105="","",VLOOKUP(S105,Inflation!$A$2:'Inflation'!$B$25,2))</f>
        <v/>
      </c>
      <c r="AX105" s="2" t="str">
        <f>IF(P105="","",P105*(Inflation!$B$2/AW105))</f>
        <v/>
      </c>
      <c r="AY105" s="2" t="str">
        <f>IF(Q105="","",Q105*(Inflation!$B$2/AW105))</f>
        <v/>
      </c>
      <c r="AZ105" s="2" t="str">
        <f>IF(R105="","",R105*(Inflation!$B$2/AW105))</f>
        <v/>
      </c>
      <c r="BA105" s="2" t="str">
        <f>IF(W105="","",VLOOKUP(W105,Inflation!$A$2:'Inflation'!$B$25,2))</f>
        <v/>
      </c>
      <c r="BB105" s="2" t="str">
        <f>IF(T105="","",T105*(Inflation!$B$2/BA105))</f>
        <v/>
      </c>
      <c r="BC105" s="2" t="str">
        <f>IF(U105="","",U105*(Inflation!$B$2/BA105))</f>
        <v/>
      </c>
      <c r="BD105" s="2" t="str">
        <f>IF(V105="","",V105*(Inflation!$B$2/BA105))</f>
        <v/>
      </c>
      <c r="BE105" s="2" t="str">
        <f>IF(AA105="","",VLOOKUP(AA105,Inflation!$A$2:'Inflation'!$B$25,2))</f>
        <v/>
      </c>
      <c r="BF105" s="2" t="str">
        <f>IF(X105="","",X105*(Inflation!$B$2/BE105))</f>
        <v/>
      </c>
      <c r="BG105" s="2" t="str">
        <f>IF(Y105="","",Y105*(Inflation!$B$2/BE105))</f>
        <v/>
      </c>
      <c r="BH105" s="2" t="str">
        <f>IF(Z105="","",Z105*(Inflation!$B$2/BE105))</f>
        <v/>
      </c>
      <c r="BI105" s="2" t="str">
        <f>IF(AE105="","",VLOOKUP(AE105,Inflation!$A$2:'Inflation'!$B$25,2))</f>
        <v/>
      </c>
      <c r="BJ105" s="2" t="str">
        <f>IF(AB105="","",AB105*(Inflation!$B$2/BI105))</f>
        <v/>
      </c>
      <c r="BK105" s="2" t="str">
        <f>IF(AC105="","",AC105*(Inflation!$B$2/BI105))</f>
        <v/>
      </c>
      <c r="BL105" s="2" t="str">
        <f>IF(AD105="","",AD105*(Inflation!$B$2/BI105))</f>
        <v/>
      </c>
      <c r="BM105" s="2" t="str">
        <f>IF(AI105="","",VLOOKUP(AI105,Inflation!$A$2:'Inflation'!$B$25,2))</f>
        <v/>
      </c>
      <c r="BN105" s="2" t="str">
        <f>IF(AF105="","",AF105*(Inflation!$B$2/BM105))</f>
        <v/>
      </c>
      <c r="BO105" s="2" t="str">
        <f>IF(AG105="","",AG105*(Inflation!$B$2/BM105))</f>
        <v/>
      </c>
      <c r="BP105" s="2" t="str">
        <f>IF(AH105="","",AH105*(Inflation!$B$2/BM105))</f>
        <v/>
      </c>
      <c r="BQ105" s="2" t="str">
        <f>IF(AM105="","",VLOOKUP(AM105,Inflation!$A$2:'Inflation'!$B$25,2))</f>
        <v/>
      </c>
      <c r="BR105" s="2" t="str">
        <f>IF(AJ105="","",AJ105*(Inflation!$B$2/BQ105))</f>
        <v/>
      </c>
      <c r="BS105" s="2" t="str">
        <f>IF(AK105="","",AK105*(Inflation!$B$2/BQ105))</f>
        <v/>
      </c>
      <c r="BT105" s="2" t="str">
        <f>IF(AL105="","",AL105*(Inflation!$B$2/BQ105))</f>
        <v/>
      </c>
    </row>
    <row r="106" spans="1:72" ht="21" x14ac:dyDescent="0.35">
      <c r="A106" s="2" t="s">
        <v>444</v>
      </c>
      <c r="B106" s="2" t="s">
        <v>404</v>
      </c>
      <c r="C106" s="2" t="s">
        <v>404</v>
      </c>
      <c r="D106" s="3" t="s">
        <v>445</v>
      </c>
      <c r="E106" s="5"/>
      <c r="F106" s="57" t="s">
        <v>658</v>
      </c>
      <c r="G106" s="91" t="s">
        <v>659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O106" s="2" t="str">
        <f>IF(K106="","",VLOOKUP(K106,Inflation!$A$2:'Inflation'!$B$25,2))</f>
        <v/>
      </c>
      <c r="AP106" s="2" t="str">
        <f>IF(H106="","",H106*(Inflation!$B$2/AO106))</f>
        <v/>
      </c>
      <c r="AQ106" s="2" t="str">
        <f>IF(I106="","",I106*(Inflation!$B$2/AO106))</f>
        <v/>
      </c>
      <c r="AR106" s="2" t="str">
        <f>IF(J106="","",J106*(Inflation!$B$2/AO106))</f>
        <v/>
      </c>
      <c r="AS106" s="2" t="str">
        <f>IF(O106="","",VLOOKUP(O106,Inflation!$A$2:'Inflation'!$B$25,2))</f>
        <v/>
      </c>
      <c r="AT106" s="2" t="str">
        <f>IF(L106="","",L106*(Inflation!$B$2/AS106))</f>
        <v/>
      </c>
      <c r="AU106" s="2" t="str">
        <f>IF(M106="","",M106*(Inflation!$B$2/AS106))</f>
        <v/>
      </c>
      <c r="AV106" s="2" t="str">
        <f>IF(N106="","",N106*(Inflation!$B$2/AS106))</f>
        <v/>
      </c>
      <c r="AW106" s="2" t="str">
        <f>IF(S106="","",VLOOKUP(S106,Inflation!$A$2:'Inflation'!$B$25,2))</f>
        <v/>
      </c>
      <c r="AX106" s="2" t="str">
        <f>IF(P106="","",P106*(Inflation!$B$2/AW106))</f>
        <v/>
      </c>
      <c r="AY106" s="2" t="str">
        <f>IF(Q106="","",Q106*(Inflation!$B$2/AW106))</f>
        <v/>
      </c>
      <c r="AZ106" s="2" t="str">
        <f>IF(R106="","",R106*(Inflation!$B$2/AW106))</f>
        <v/>
      </c>
      <c r="BA106" s="2" t="str">
        <f>IF(W106="","",VLOOKUP(W106,Inflation!$A$2:'Inflation'!$B$25,2))</f>
        <v/>
      </c>
      <c r="BB106" s="2" t="str">
        <f>IF(T106="","",T106*(Inflation!$B$2/BA106))</f>
        <v/>
      </c>
      <c r="BC106" s="2" t="str">
        <f>IF(U106="","",U106*(Inflation!$B$2/BA106))</f>
        <v/>
      </c>
      <c r="BD106" s="2" t="str">
        <f>IF(V106="","",V106*(Inflation!$B$2/BA106))</f>
        <v/>
      </c>
      <c r="BE106" s="2" t="str">
        <f>IF(AA106="","",VLOOKUP(AA106,Inflation!$A$2:'Inflation'!$B$25,2))</f>
        <v/>
      </c>
      <c r="BF106" s="2" t="str">
        <f>IF(X106="","",X106*(Inflation!$B$2/BE106))</f>
        <v/>
      </c>
      <c r="BG106" s="2" t="str">
        <f>IF(Y106="","",Y106*(Inflation!$B$2/BE106))</f>
        <v/>
      </c>
      <c r="BH106" s="2" t="str">
        <f>IF(Z106="","",Z106*(Inflation!$B$2/BE106))</f>
        <v/>
      </c>
      <c r="BI106" s="2" t="str">
        <f>IF(AE106="","",VLOOKUP(AE106,Inflation!$A$2:'Inflation'!$B$25,2))</f>
        <v/>
      </c>
      <c r="BJ106" s="2" t="str">
        <f>IF(AB106="","",AB106*(Inflation!$B$2/BI106))</f>
        <v/>
      </c>
      <c r="BK106" s="2" t="str">
        <f>IF(AC106="","",AC106*(Inflation!$B$2/BI106))</f>
        <v/>
      </c>
      <c r="BL106" s="2" t="str">
        <f>IF(AD106="","",AD106*(Inflation!$B$2/BI106))</f>
        <v/>
      </c>
      <c r="BM106" s="2" t="str">
        <f>IF(AI106="","",VLOOKUP(AI106,Inflation!$A$2:'Inflation'!$B$25,2))</f>
        <v/>
      </c>
      <c r="BN106" s="2" t="str">
        <f>IF(AF106="","",AF106*(Inflation!$B$2/BM106))</f>
        <v/>
      </c>
      <c r="BO106" s="2" t="str">
        <f>IF(AG106="","",AG106*(Inflation!$B$2/BM106))</f>
        <v/>
      </c>
      <c r="BP106" s="2" t="str">
        <f>IF(AH106="","",AH106*(Inflation!$B$2/BM106))</f>
        <v/>
      </c>
      <c r="BQ106" s="2" t="str">
        <f>IF(AM106="","",VLOOKUP(AM106,Inflation!$A$2:'Inflation'!$B$25,2))</f>
        <v/>
      </c>
      <c r="BR106" s="2" t="str">
        <f>IF(AJ106="","",AJ106*(Inflation!$B$2/BQ106))</f>
        <v/>
      </c>
      <c r="BS106" s="2" t="str">
        <f>IF(AK106="","",AK106*(Inflation!$B$2/BQ106))</f>
        <v/>
      </c>
      <c r="BT106" s="2" t="str">
        <f>IF(AL106="","",AL106*(Inflation!$B$2/BQ106))</f>
        <v/>
      </c>
    </row>
    <row r="107" spans="1:72" ht="21" x14ac:dyDescent="0.35">
      <c r="A107" s="2" t="s">
        <v>446</v>
      </c>
      <c r="B107" s="2" t="s">
        <v>404</v>
      </c>
      <c r="C107" s="2" t="s">
        <v>404</v>
      </c>
      <c r="D107" s="3" t="s">
        <v>447</v>
      </c>
      <c r="E107" s="5"/>
      <c r="F107" s="57" t="s">
        <v>660</v>
      </c>
      <c r="G107" s="91" t="s">
        <v>661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O107" s="2" t="str">
        <f>IF(K107="","",VLOOKUP(K107,Inflation!$A$2:'Inflation'!$B$25,2))</f>
        <v/>
      </c>
      <c r="AP107" s="2" t="str">
        <f>IF(H107="","",H107*(Inflation!$B$2/AO107))</f>
        <v/>
      </c>
      <c r="AQ107" s="2" t="str">
        <f>IF(I107="","",I107*(Inflation!$B$2/AO107))</f>
        <v/>
      </c>
      <c r="AR107" s="2" t="str">
        <f>IF(J107="","",J107*(Inflation!$B$2/AO107))</f>
        <v/>
      </c>
      <c r="AS107" s="2" t="str">
        <f>IF(O107="","",VLOOKUP(O107,Inflation!$A$2:'Inflation'!$B$25,2))</f>
        <v/>
      </c>
      <c r="AT107" s="2" t="str">
        <f>IF(L107="","",L107*(Inflation!$B$2/AS107))</f>
        <v/>
      </c>
      <c r="AU107" s="2" t="str">
        <f>IF(M107="","",M107*(Inflation!$B$2/AS107))</f>
        <v/>
      </c>
      <c r="AV107" s="2" t="str">
        <f>IF(N107="","",N107*(Inflation!$B$2/AS107))</f>
        <v/>
      </c>
      <c r="AW107" s="2" t="str">
        <f>IF(S107="","",VLOOKUP(S107,Inflation!$A$2:'Inflation'!$B$25,2))</f>
        <v/>
      </c>
      <c r="AX107" s="2" t="str">
        <f>IF(P107="","",P107*(Inflation!$B$2/AW107))</f>
        <v/>
      </c>
      <c r="AY107" s="2" t="str">
        <f>IF(Q107="","",Q107*(Inflation!$B$2/AW107))</f>
        <v/>
      </c>
      <c r="AZ107" s="2" t="str">
        <f>IF(R107="","",R107*(Inflation!$B$2/AW107))</f>
        <v/>
      </c>
      <c r="BA107" s="2" t="str">
        <f>IF(W107="","",VLOOKUP(W107,Inflation!$A$2:'Inflation'!$B$25,2))</f>
        <v/>
      </c>
      <c r="BB107" s="2" t="str">
        <f>IF(T107="","",T107*(Inflation!$B$2/BA107))</f>
        <v/>
      </c>
      <c r="BC107" s="2" t="str">
        <f>IF(U107="","",U107*(Inflation!$B$2/BA107))</f>
        <v/>
      </c>
      <c r="BD107" s="2" t="str">
        <f>IF(V107="","",V107*(Inflation!$B$2/BA107))</f>
        <v/>
      </c>
      <c r="BE107" s="2" t="str">
        <f>IF(AA107="","",VLOOKUP(AA107,Inflation!$A$2:'Inflation'!$B$25,2))</f>
        <v/>
      </c>
      <c r="BF107" s="2" t="str">
        <f>IF(X107="","",X107*(Inflation!$B$2/BE107))</f>
        <v/>
      </c>
      <c r="BG107" s="2" t="str">
        <f>IF(Y107="","",Y107*(Inflation!$B$2/BE107))</f>
        <v/>
      </c>
      <c r="BH107" s="2" t="str">
        <f>IF(Z107="","",Z107*(Inflation!$B$2/BE107))</f>
        <v/>
      </c>
      <c r="BI107" s="2" t="str">
        <f>IF(AE107="","",VLOOKUP(AE107,Inflation!$A$2:'Inflation'!$B$25,2))</f>
        <v/>
      </c>
      <c r="BJ107" s="2" t="str">
        <f>IF(AB107="","",AB107*(Inflation!$B$2/BI107))</f>
        <v/>
      </c>
      <c r="BK107" s="2" t="str">
        <f>IF(AC107="","",AC107*(Inflation!$B$2/BI107))</f>
        <v/>
      </c>
      <c r="BL107" s="2" t="str">
        <f>IF(AD107="","",AD107*(Inflation!$B$2/BI107))</f>
        <v/>
      </c>
      <c r="BM107" s="2" t="str">
        <f>IF(AI107="","",VLOOKUP(AI107,Inflation!$A$2:'Inflation'!$B$25,2))</f>
        <v/>
      </c>
      <c r="BN107" s="2" t="str">
        <f>IF(AF107="","",AF107*(Inflation!$B$2/BM107))</f>
        <v/>
      </c>
      <c r="BO107" s="2" t="str">
        <f>IF(AG107="","",AG107*(Inflation!$B$2/BM107))</f>
        <v/>
      </c>
      <c r="BP107" s="2" t="str">
        <f>IF(AH107="","",AH107*(Inflation!$B$2/BM107))</f>
        <v/>
      </c>
      <c r="BQ107" s="2" t="str">
        <f>IF(AM107="","",VLOOKUP(AM107,Inflation!$A$2:'Inflation'!$B$25,2))</f>
        <v/>
      </c>
      <c r="BR107" s="2" t="str">
        <f>IF(AJ107="","",AJ107*(Inflation!$B$2/BQ107))</f>
        <v/>
      </c>
      <c r="BS107" s="2" t="str">
        <f>IF(AK107="","",AK107*(Inflation!$B$2/BQ107))</f>
        <v/>
      </c>
      <c r="BT107" s="2" t="str">
        <f>IF(AL107="","",AL107*(Inflation!$B$2/BQ107))</f>
        <v/>
      </c>
    </row>
    <row r="108" spans="1:72" ht="31.5" x14ac:dyDescent="0.35">
      <c r="A108" s="2" t="s">
        <v>448</v>
      </c>
      <c r="B108" s="2" t="s">
        <v>404</v>
      </c>
      <c r="C108" s="2" t="s">
        <v>404</v>
      </c>
      <c r="D108" s="3" t="s">
        <v>449</v>
      </c>
      <c r="E108" s="5"/>
      <c r="F108" s="57" t="s">
        <v>662</v>
      </c>
      <c r="G108" s="91" t="s">
        <v>663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O108" s="2" t="str">
        <f>IF(K108="","",VLOOKUP(K108,Inflation!$A$2:'Inflation'!$B$25,2))</f>
        <v/>
      </c>
      <c r="AP108" s="2" t="str">
        <f>IF(H108="","",H108*(Inflation!$B$2/AO108))</f>
        <v/>
      </c>
      <c r="AQ108" s="2" t="str">
        <f>IF(I108="","",I108*(Inflation!$B$2/AO108))</f>
        <v/>
      </c>
      <c r="AR108" s="2" t="str">
        <f>IF(J108="","",J108*(Inflation!$B$2/AO108))</f>
        <v/>
      </c>
      <c r="AS108" s="2" t="str">
        <f>IF(O108="","",VLOOKUP(O108,Inflation!$A$2:'Inflation'!$B$25,2))</f>
        <v/>
      </c>
      <c r="AT108" s="2" t="str">
        <f>IF(L108="","",L108*(Inflation!$B$2/AS108))</f>
        <v/>
      </c>
      <c r="AU108" s="2" t="str">
        <f>IF(M108="","",M108*(Inflation!$B$2/AS108))</f>
        <v/>
      </c>
      <c r="AV108" s="2" t="str">
        <f>IF(N108="","",N108*(Inflation!$B$2/AS108))</f>
        <v/>
      </c>
      <c r="AW108" s="2" t="str">
        <f>IF(S108="","",VLOOKUP(S108,Inflation!$A$2:'Inflation'!$B$25,2))</f>
        <v/>
      </c>
      <c r="AX108" s="2" t="str">
        <f>IF(P108="","",P108*(Inflation!$B$2/AW108))</f>
        <v/>
      </c>
      <c r="AY108" s="2" t="str">
        <f>IF(Q108="","",Q108*(Inflation!$B$2/AW108))</f>
        <v/>
      </c>
      <c r="AZ108" s="2" t="str">
        <f>IF(R108="","",R108*(Inflation!$B$2/AW108))</f>
        <v/>
      </c>
      <c r="BA108" s="2" t="str">
        <f>IF(W108="","",VLOOKUP(W108,Inflation!$A$2:'Inflation'!$B$25,2))</f>
        <v/>
      </c>
      <c r="BB108" s="2" t="str">
        <f>IF(T108="","",T108*(Inflation!$B$2/BA108))</f>
        <v/>
      </c>
      <c r="BC108" s="2" t="str">
        <f>IF(U108="","",U108*(Inflation!$B$2/BA108))</f>
        <v/>
      </c>
      <c r="BD108" s="2" t="str">
        <f>IF(V108="","",V108*(Inflation!$B$2/BA108))</f>
        <v/>
      </c>
      <c r="BE108" s="2" t="str">
        <f>IF(AA108="","",VLOOKUP(AA108,Inflation!$A$2:'Inflation'!$B$25,2))</f>
        <v/>
      </c>
      <c r="BF108" s="2" t="str">
        <f>IF(X108="","",X108*(Inflation!$B$2/BE108))</f>
        <v/>
      </c>
      <c r="BG108" s="2" t="str">
        <f>IF(Y108="","",Y108*(Inflation!$B$2/BE108))</f>
        <v/>
      </c>
      <c r="BH108" s="2" t="str">
        <f>IF(Z108="","",Z108*(Inflation!$B$2/BE108))</f>
        <v/>
      </c>
      <c r="BI108" s="2" t="str">
        <f>IF(AE108="","",VLOOKUP(AE108,Inflation!$A$2:'Inflation'!$B$25,2))</f>
        <v/>
      </c>
      <c r="BJ108" s="2" t="str">
        <f>IF(AB108="","",AB108*(Inflation!$B$2/BI108))</f>
        <v/>
      </c>
      <c r="BK108" s="2" t="str">
        <f>IF(AC108="","",AC108*(Inflation!$B$2/BI108))</f>
        <v/>
      </c>
      <c r="BL108" s="2" t="str">
        <f>IF(AD108="","",AD108*(Inflation!$B$2/BI108))</f>
        <v/>
      </c>
      <c r="BM108" s="2" t="str">
        <f>IF(AI108="","",VLOOKUP(AI108,Inflation!$A$2:'Inflation'!$B$25,2))</f>
        <v/>
      </c>
      <c r="BN108" s="2" t="str">
        <f>IF(AF108="","",AF108*(Inflation!$B$2/BM108))</f>
        <v/>
      </c>
      <c r="BO108" s="2" t="str">
        <f>IF(AG108="","",AG108*(Inflation!$B$2/BM108))</f>
        <v/>
      </c>
      <c r="BP108" s="2" t="str">
        <f>IF(AH108="","",AH108*(Inflation!$B$2/BM108))</f>
        <v/>
      </c>
      <c r="BQ108" s="2" t="str">
        <f>IF(AM108="","",VLOOKUP(AM108,Inflation!$A$2:'Inflation'!$B$25,2))</f>
        <v/>
      </c>
      <c r="BR108" s="2" t="str">
        <f>IF(AJ108="","",AJ108*(Inflation!$B$2/BQ108))</f>
        <v/>
      </c>
      <c r="BS108" s="2" t="str">
        <f>IF(AK108="","",AK108*(Inflation!$B$2/BQ108))</f>
        <v/>
      </c>
      <c r="BT108" s="2" t="str">
        <f>IF(AL108="","",AL108*(Inflation!$B$2/BQ108))</f>
        <v/>
      </c>
    </row>
    <row r="109" spans="1:72" ht="21" x14ac:dyDescent="0.35">
      <c r="A109" s="2" t="s">
        <v>450</v>
      </c>
      <c r="B109" s="2" t="s">
        <v>451</v>
      </c>
      <c r="C109" s="2" t="s">
        <v>451</v>
      </c>
      <c r="D109" s="3" t="s">
        <v>452</v>
      </c>
      <c r="E109" s="5"/>
      <c r="F109" s="57" t="s">
        <v>664</v>
      </c>
      <c r="G109" s="91" t="s">
        <v>714</v>
      </c>
      <c r="H109" s="93">
        <v>0</v>
      </c>
      <c r="I109" s="95"/>
      <c r="J109" s="95"/>
      <c r="K109" s="94">
        <v>2016</v>
      </c>
      <c r="L109" s="93">
        <v>0</v>
      </c>
      <c r="M109" s="2"/>
      <c r="N109" s="2"/>
      <c r="O109" s="63">
        <v>2016</v>
      </c>
      <c r="P109" s="59">
        <v>-202</v>
      </c>
      <c r="Q109" s="2"/>
      <c r="R109" s="2"/>
      <c r="S109" s="63">
        <v>2016</v>
      </c>
      <c r="T109" s="59">
        <v>-202</v>
      </c>
      <c r="U109" s="2"/>
      <c r="V109" s="2"/>
      <c r="W109" s="63">
        <v>2016</v>
      </c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O109" s="2">
        <f>IF(K109="","",VLOOKUP(K109,Inflation!$A$2:'Inflation'!$B$25,2))</f>
        <v>105.74</v>
      </c>
      <c r="AP109" s="2">
        <f>IF(H109="","",H109*(Inflation!$B$2/AO109))</f>
        <v>0</v>
      </c>
      <c r="AQ109" s="2" t="str">
        <f>IF(I109="","",I109*(Inflation!$B$2/AO109))</f>
        <v/>
      </c>
      <c r="AR109" s="2" t="str">
        <f>IF(J109="","",J109*(Inflation!$B$2/AO109))</f>
        <v/>
      </c>
      <c r="AS109" s="2">
        <f>IF(O109="","",VLOOKUP(O109,Inflation!$A$2:'Inflation'!$B$25,2))</f>
        <v>105.74</v>
      </c>
      <c r="AT109" s="2">
        <f>IF(L109="","",L109*(Inflation!$B$2/AS109))</f>
        <v>0</v>
      </c>
      <c r="AU109" s="2" t="str">
        <f>IF(M109="","",M109*(Inflation!$B$2/AS109))</f>
        <v/>
      </c>
      <c r="AV109" s="2" t="str">
        <f>IF(N109="","",N109*(Inflation!$B$2/AS109))</f>
        <v/>
      </c>
      <c r="AW109" s="2">
        <f>IF(S109="","",VLOOKUP(S109,Inflation!$A$2:'Inflation'!$B$25,2))</f>
        <v>105.74</v>
      </c>
      <c r="AX109" s="2">
        <f>IF(P109="","",P109*(Inflation!$B$2/AW109))</f>
        <v>-152.41314545110652</v>
      </c>
      <c r="AY109" s="2" t="str">
        <f>IF(Q109="","",Q109*(Inflation!$B$2/AW109))</f>
        <v/>
      </c>
      <c r="AZ109" s="2" t="str">
        <f>IF(R109="","",R109*(Inflation!$B$2/AW109))</f>
        <v/>
      </c>
      <c r="BA109" s="2">
        <f>IF(W109="","",VLOOKUP(W109,Inflation!$A$2:'Inflation'!$B$25,2))</f>
        <v>105.74</v>
      </c>
      <c r="BB109" s="2">
        <f>IF(T109="","",T109*(Inflation!$B$2/BA109))</f>
        <v>-152.41314545110652</v>
      </c>
      <c r="BC109" s="2" t="str">
        <f>IF(U109="","",U109*(Inflation!$B$2/BA109))</f>
        <v/>
      </c>
      <c r="BD109" s="2" t="str">
        <f>IF(V109="","",V109*(Inflation!$B$2/BA109))</f>
        <v/>
      </c>
      <c r="BE109" s="2" t="str">
        <f>IF(AA109="","",VLOOKUP(AA109,Inflation!$A$2:'Inflation'!$B$25,2))</f>
        <v/>
      </c>
      <c r="BF109" s="2" t="str">
        <f>IF(X109="","",X109*(Inflation!$B$2/BE109))</f>
        <v/>
      </c>
      <c r="BG109" s="2" t="str">
        <f>IF(Y109="","",Y109*(Inflation!$B$2/BE109))</f>
        <v/>
      </c>
      <c r="BH109" s="2" t="str">
        <f>IF(Z109="","",Z109*(Inflation!$B$2/BE109))</f>
        <v/>
      </c>
      <c r="BI109" s="2" t="str">
        <f>IF(AE109="","",VLOOKUP(AE109,Inflation!$A$2:'Inflation'!$B$25,2))</f>
        <v/>
      </c>
      <c r="BJ109" s="2" t="str">
        <f>IF(AB109="","",AB109*(Inflation!$B$2/BI109))</f>
        <v/>
      </c>
      <c r="BK109" s="2" t="str">
        <f>IF(AC109="","",AC109*(Inflation!$B$2/BI109))</f>
        <v/>
      </c>
      <c r="BL109" s="2" t="str">
        <f>IF(AD109="","",AD109*(Inflation!$B$2/BI109))</f>
        <v/>
      </c>
      <c r="BM109" s="2" t="str">
        <f>IF(AI109="","",VLOOKUP(AI109,Inflation!$A$2:'Inflation'!$B$25,2))</f>
        <v/>
      </c>
      <c r="BN109" s="2" t="str">
        <f>IF(AF109="","",AF109*(Inflation!$B$2/BM109))</f>
        <v/>
      </c>
      <c r="BO109" s="2" t="str">
        <f>IF(AG109="","",AG109*(Inflation!$B$2/BM109))</f>
        <v/>
      </c>
      <c r="BP109" s="2" t="str">
        <f>IF(AH109="","",AH109*(Inflation!$B$2/BM109))</f>
        <v/>
      </c>
      <c r="BQ109" s="2" t="str">
        <f>IF(AM109="","",VLOOKUP(AM109,Inflation!$A$2:'Inflation'!$B$25,2))</f>
        <v/>
      </c>
      <c r="BR109" s="2" t="str">
        <f>IF(AJ109="","",AJ109*(Inflation!$B$2/BQ109))</f>
        <v/>
      </c>
      <c r="BS109" s="2" t="str">
        <f>IF(AK109="","",AK109*(Inflation!$B$2/BQ109))</f>
        <v/>
      </c>
      <c r="BT109" s="2" t="str">
        <f>IF(AL109="","",AL109*(Inflation!$B$2/BQ109))</f>
        <v/>
      </c>
    </row>
    <row r="110" spans="1:72" ht="31.5" x14ac:dyDescent="0.35">
      <c r="A110" s="2" t="s">
        <v>453</v>
      </c>
      <c r="B110" s="2" t="s">
        <v>451</v>
      </c>
      <c r="C110" s="2" t="s">
        <v>451</v>
      </c>
      <c r="D110" s="3" t="s">
        <v>454</v>
      </c>
      <c r="E110" s="5"/>
      <c r="F110" s="57" t="s">
        <v>665</v>
      </c>
      <c r="G110" s="91" t="s">
        <v>715</v>
      </c>
      <c r="H110" s="2"/>
      <c r="I110" s="2"/>
      <c r="J110" s="2"/>
      <c r="K110" s="2"/>
      <c r="L110" s="2"/>
      <c r="M110" s="2"/>
      <c r="N110" s="2"/>
      <c r="O110" s="2"/>
      <c r="P110" s="59">
        <v>5800</v>
      </c>
      <c r="Q110" s="2"/>
      <c r="R110" s="2"/>
      <c r="S110" s="63">
        <v>2020</v>
      </c>
      <c r="T110" s="59">
        <v>5200</v>
      </c>
      <c r="U110" s="2"/>
      <c r="V110" s="2"/>
      <c r="W110" s="63">
        <v>2020</v>
      </c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O110" s="2" t="str">
        <f>IF(K110="","",VLOOKUP(K110,Inflation!$A$2:'Inflation'!$B$25,2))</f>
        <v/>
      </c>
      <c r="AP110" s="2" t="str">
        <f>IF(H110="","",H110*(Inflation!$B$2/AO110))</f>
        <v/>
      </c>
      <c r="AQ110" s="2" t="str">
        <f>IF(I110="","",I110*(Inflation!$B$2/AO110))</f>
        <v/>
      </c>
      <c r="AR110" s="2" t="str">
        <f>IF(J110="","",J110*(Inflation!$B$2/AO110))</f>
        <v/>
      </c>
      <c r="AS110" s="2" t="str">
        <f>IF(O110="","",VLOOKUP(O110,Inflation!$A$2:'Inflation'!$B$25,2))</f>
        <v/>
      </c>
      <c r="AT110" s="2" t="str">
        <f>IF(L110="","",L110*(Inflation!$B$2/AS110))</f>
        <v/>
      </c>
      <c r="AU110" s="2" t="str">
        <f>IF(M110="","",M110*(Inflation!$B$2/AS110))</f>
        <v/>
      </c>
      <c r="AV110" s="2" t="str">
        <f>IF(N110="","",N110*(Inflation!$B$2/AS110))</f>
        <v/>
      </c>
      <c r="AW110" s="2">
        <f>IF(S110="","",VLOOKUP(S110,Inflation!$A$2:'Inflation'!$B$25,2))</f>
        <v>113.78400000000001</v>
      </c>
      <c r="AX110" s="2">
        <f>IF(P110="","",P110*(Inflation!$B$2/AW110))</f>
        <v>4066.8406805877798</v>
      </c>
      <c r="AY110" s="2" t="str">
        <f>IF(Q110="","",Q110*(Inflation!$B$2/AW110))</f>
        <v/>
      </c>
      <c r="AZ110" s="2" t="str">
        <f>IF(R110="","",R110*(Inflation!$B$2/AW110))</f>
        <v/>
      </c>
      <c r="BA110" s="2">
        <f>IF(W110="","",VLOOKUP(W110,Inflation!$A$2:'Inflation'!$B$25,2))</f>
        <v>113.78400000000001</v>
      </c>
      <c r="BB110" s="2">
        <f>IF(T110="","",T110*(Inflation!$B$2/BA110))</f>
        <v>3646.133023975251</v>
      </c>
      <c r="BC110" s="2" t="str">
        <f>IF(U110="","",U110*(Inflation!$B$2/BA110))</f>
        <v/>
      </c>
      <c r="BD110" s="2" t="str">
        <f>IF(V110="","",V110*(Inflation!$B$2/BA110))</f>
        <v/>
      </c>
      <c r="BE110" s="2" t="str">
        <f>IF(AA110="","",VLOOKUP(AA110,Inflation!$A$2:'Inflation'!$B$25,2))</f>
        <v/>
      </c>
      <c r="BF110" s="2" t="str">
        <f>IF(X110="","",X110*(Inflation!$B$2/BE110))</f>
        <v/>
      </c>
      <c r="BG110" s="2" t="str">
        <f>IF(Y110="","",Y110*(Inflation!$B$2/BE110))</f>
        <v/>
      </c>
      <c r="BH110" s="2" t="str">
        <f>IF(Z110="","",Z110*(Inflation!$B$2/BE110))</f>
        <v/>
      </c>
      <c r="BI110" s="2" t="str">
        <f>IF(AE110="","",VLOOKUP(AE110,Inflation!$A$2:'Inflation'!$B$25,2))</f>
        <v/>
      </c>
      <c r="BJ110" s="2" t="str">
        <f>IF(AB110="","",AB110*(Inflation!$B$2/BI110))</f>
        <v/>
      </c>
      <c r="BK110" s="2" t="str">
        <f>IF(AC110="","",AC110*(Inflation!$B$2/BI110))</f>
        <v/>
      </c>
      <c r="BL110" s="2" t="str">
        <f>IF(AD110="","",AD110*(Inflation!$B$2/BI110))</f>
        <v/>
      </c>
      <c r="BM110" s="2" t="str">
        <f>IF(AI110="","",VLOOKUP(AI110,Inflation!$A$2:'Inflation'!$B$25,2))</f>
        <v/>
      </c>
      <c r="BN110" s="2" t="str">
        <f>IF(AF110="","",AF110*(Inflation!$B$2/BM110))</f>
        <v/>
      </c>
      <c r="BO110" s="2" t="str">
        <f>IF(AG110="","",AG110*(Inflation!$B$2/BM110))</f>
        <v/>
      </c>
      <c r="BP110" s="2" t="str">
        <f>IF(AH110="","",AH110*(Inflation!$B$2/BM110))</f>
        <v/>
      </c>
      <c r="BQ110" s="2" t="str">
        <f>IF(AM110="","",VLOOKUP(AM110,Inflation!$A$2:'Inflation'!$B$25,2))</f>
        <v/>
      </c>
      <c r="BR110" s="2" t="str">
        <f>IF(AJ110="","",AJ110*(Inflation!$B$2/BQ110))</f>
        <v/>
      </c>
      <c r="BS110" s="2" t="str">
        <f>IF(AK110="","",AK110*(Inflation!$B$2/BQ110))</f>
        <v/>
      </c>
      <c r="BT110" s="2" t="str">
        <f>IF(AL110="","",AL110*(Inflation!$B$2/BQ110))</f>
        <v/>
      </c>
    </row>
    <row r="111" spans="1:72" ht="31.5" x14ac:dyDescent="0.35">
      <c r="A111" s="2" t="s">
        <v>453</v>
      </c>
      <c r="B111" s="2" t="s">
        <v>451</v>
      </c>
      <c r="C111" s="2" t="s">
        <v>451</v>
      </c>
      <c r="D111" s="3" t="s">
        <v>454</v>
      </c>
      <c r="E111" s="5"/>
      <c r="F111" s="57" t="s">
        <v>666</v>
      </c>
      <c r="G111" s="91" t="s">
        <v>716</v>
      </c>
      <c r="H111" s="2"/>
      <c r="I111" s="2"/>
      <c r="J111" s="2"/>
      <c r="K111" s="2"/>
      <c r="L111" s="2"/>
      <c r="M111" s="2"/>
      <c r="N111" s="2"/>
      <c r="O111" s="2"/>
      <c r="P111" s="59">
        <v>-1000</v>
      </c>
      <c r="Q111" s="2"/>
      <c r="R111" s="2"/>
      <c r="S111" s="63">
        <v>2020</v>
      </c>
      <c r="T111" s="59">
        <v>-1100</v>
      </c>
      <c r="U111" s="2"/>
      <c r="V111" s="2"/>
      <c r="W111" s="63">
        <v>2020</v>
      </c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O111" s="2" t="str">
        <f>IF(K111="","",VLOOKUP(K111,Inflation!$A$2:'Inflation'!$B$25,2))</f>
        <v/>
      </c>
      <c r="AP111" s="2" t="str">
        <f>IF(H111="","",H111*(Inflation!$B$2/AO111))</f>
        <v/>
      </c>
      <c r="AQ111" s="2" t="str">
        <f>IF(I111="","",I111*(Inflation!$B$2/AO111))</f>
        <v/>
      </c>
      <c r="AR111" s="2" t="str">
        <f>IF(J111="","",J111*(Inflation!$B$2/AO111))</f>
        <v/>
      </c>
      <c r="AS111" s="2" t="str">
        <f>IF(O111="","",VLOOKUP(O111,Inflation!$A$2:'Inflation'!$B$25,2))</f>
        <v/>
      </c>
      <c r="AT111" s="2" t="str">
        <f>IF(L111="","",L111*(Inflation!$B$2/AS111))</f>
        <v/>
      </c>
      <c r="AU111" s="2" t="str">
        <f>IF(M111="","",M111*(Inflation!$B$2/AS111))</f>
        <v/>
      </c>
      <c r="AV111" s="2" t="str">
        <f>IF(N111="","",N111*(Inflation!$B$2/AS111))</f>
        <v/>
      </c>
      <c r="AW111" s="2">
        <f>IF(S111="","",VLOOKUP(S111,Inflation!$A$2:'Inflation'!$B$25,2))</f>
        <v>113.78400000000001</v>
      </c>
      <c r="AX111" s="2">
        <f>IF(P111="","",P111*(Inflation!$B$2/AW111))</f>
        <v>-701.17942768754824</v>
      </c>
      <c r="AY111" s="2" t="str">
        <f>IF(Q111="","",Q111*(Inflation!$B$2/AW111))</f>
        <v/>
      </c>
      <c r="AZ111" s="2" t="str">
        <f>IF(R111="","",R111*(Inflation!$B$2/AW111))</f>
        <v/>
      </c>
      <c r="BA111" s="2">
        <f>IF(W111="","",VLOOKUP(W111,Inflation!$A$2:'Inflation'!$B$25,2))</f>
        <v>113.78400000000001</v>
      </c>
      <c r="BB111" s="2">
        <f>IF(T111="","",T111*(Inflation!$B$2/BA111))</f>
        <v>-771.29737045630304</v>
      </c>
      <c r="BC111" s="2" t="str">
        <f>IF(U111="","",U111*(Inflation!$B$2/BA111))</f>
        <v/>
      </c>
      <c r="BD111" s="2" t="str">
        <f>IF(V111="","",V111*(Inflation!$B$2/BA111))</f>
        <v/>
      </c>
      <c r="BE111" s="2" t="str">
        <f>IF(AA111="","",VLOOKUP(AA111,Inflation!$A$2:'Inflation'!$B$25,2))</f>
        <v/>
      </c>
      <c r="BF111" s="2" t="str">
        <f>IF(X111="","",X111*(Inflation!$B$2/BE111))</f>
        <v/>
      </c>
      <c r="BG111" s="2" t="str">
        <f>IF(Y111="","",Y111*(Inflation!$B$2/BE111))</f>
        <v/>
      </c>
      <c r="BH111" s="2" t="str">
        <f>IF(Z111="","",Z111*(Inflation!$B$2/BE111))</f>
        <v/>
      </c>
      <c r="BI111" s="2" t="str">
        <f>IF(AE111="","",VLOOKUP(AE111,Inflation!$A$2:'Inflation'!$B$25,2))</f>
        <v/>
      </c>
      <c r="BJ111" s="2" t="str">
        <f>IF(AB111="","",AB111*(Inflation!$B$2/BI111))</f>
        <v/>
      </c>
      <c r="BK111" s="2" t="str">
        <f>IF(AC111="","",AC111*(Inflation!$B$2/BI111))</f>
        <v/>
      </c>
      <c r="BL111" s="2" t="str">
        <f>IF(AD111="","",AD111*(Inflation!$B$2/BI111))</f>
        <v/>
      </c>
      <c r="BM111" s="2" t="str">
        <f>IF(AI111="","",VLOOKUP(AI111,Inflation!$A$2:'Inflation'!$B$25,2))</f>
        <v/>
      </c>
      <c r="BN111" s="2" t="str">
        <f>IF(AF111="","",AF111*(Inflation!$B$2/BM111))</f>
        <v/>
      </c>
      <c r="BO111" s="2" t="str">
        <f>IF(AG111="","",AG111*(Inflation!$B$2/BM111))</f>
        <v/>
      </c>
      <c r="BP111" s="2" t="str">
        <f>IF(AH111="","",AH111*(Inflation!$B$2/BM111))</f>
        <v/>
      </c>
      <c r="BQ111" s="2" t="str">
        <f>IF(AM111="","",VLOOKUP(AM111,Inflation!$A$2:'Inflation'!$B$25,2))</f>
        <v/>
      </c>
      <c r="BR111" s="2" t="str">
        <f>IF(AJ111="","",AJ111*(Inflation!$B$2/BQ111))</f>
        <v/>
      </c>
      <c r="BS111" s="2" t="str">
        <f>IF(AK111="","",AK111*(Inflation!$B$2/BQ111))</f>
        <v/>
      </c>
      <c r="BT111" s="2" t="str">
        <f>IF(AL111="","",AL111*(Inflation!$B$2/BQ111))</f>
        <v/>
      </c>
    </row>
  </sheetData>
  <autoFilter ref="A3:AM52" xr:uid="{00000000-0009-0000-0000-000009000000}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28"/>
  <sheetViews>
    <sheetView topLeftCell="A20" workbookViewId="0">
      <selection activeCell="B23" sqref="B23"/>
    </sheetView>
  </sheetViews>
  <sheetFormatPr defaultRowHeight="14.25" x14ac:dyDescent="0.45"/>
  <cols>
    <col min="1" max="1" width="9" style="20"/>
    <col min="2" max="2" width="8.73046875" style="32"/>
  </cols>
  <sheetData>
    <row r="1" spans="1:2" x14ac:dyDescent="0.45">
      <c r="A1" s="48" t="s">
        <v>690</v>
      </c>
    </row>
    <row r="2" spans="1:2" x14ac:dyDescent="0.45">
      <c r="A2" s="19">
        <v>2001</v>
      </c>
      <c r="B2" s="32">
        <v>79.783000000000001</v>
      </c>
    </row>
    <row r="3" spans="1:2" x14ac:dyDescent="0.45">
      <c r="A3" s="19">
        <v>2002</v>
      </c>
      <c r="B3" s="32">
        <v>81.025999999999996</v>
      </c>
    </row>
    <row r="4" spans="1:2" x14ac:dyDescent="0.45">
      <c r="A4" s="19">
        <v>2003</v>
      </c>
      <c r="B4" s="32">
        <v>82.625</v>
      </c>
    </row>
    <row r="5" spans="1:2" x14ac:dyDescent="0.45">
      <c r="A5" s="19">
        <v>2004</v>
      </c>
      <c r="B5" s="32">
        <v>84.843000000000004</v>
      </c>
    </row>
    <row r="6" spans="1:2" x14ac:dyDescent="0.45">
      <c r="A6" s="19">
        <v>2005</v>
      </c>
      <c r="B6" s="32">
        <v>87.504000000000005</v>
      </c>
    </row>
    <row r="7" spans="1:2" x14ac:dyDescent="0.45">
      <c r="A7" s="19">
        <v>2006</v>
      </c>
      <c r="B7" s="32">
        <v>90.203999999999994</v>
      </c>
    </row>
    <row r="8" spans="1:2" x14ac:dyDescent="0.45">
      <c r="A8" s="19">
        <v>2007</v>
      </c>
      <c r="B8" s="32">
        <v>92.641999999999996</v>
      </c>
    </row>
    <row r="9" spans="1:2" x14ac:dyDescent="0.45">
      <c r="A9" s="19">
        <v>2008</v>
      </c>
      <c r="B9" s="32">
        <v>94.418999999999997</v>
      </c>
    </row>
    <row r="10" spans="1:2" x14ac:dyDescent="0.45">
      <c r="A10" s="19">
        <v>2009</v>
      </c>
      <c r="B10" s="32">
        <v>95.024000000000001</v>
      </c>
    </row>
    <row r="11" spans="1:2" x14ac:dyDescent="0.45">
      <c r="A11" s="19">
        <v>2010</v>
      </c>
      <c r="B11" s="32">
        <v>96.165999999999997</v>
      </c>
    </row>
    <row r="12" spans="1:2" x14ac:dyDescent="0.45">
      <c r="A12" s="19">
        <v>2011</v>
      </c>
      <c r="B12" s="32">
        <v>98.164000000000001</v>
      </c>
    </row>
    <row r="13" spans="1:2" x14ac:dyDescent="0.45">
      <c r="A13" s="19">
        <v>2012</v>
      </c>
      <c r="B13" s="32">
        <v>100</v>
      </c>
    </row>
    <row r="14" spans="1:2" x14ac:dyDescent="0.45">
      <c r="A14" s="19">
        <v>2013</v>
      </c>
      <c r="B14" s="32">
        <v>101.751</v>
      </c>
    </row>
    <row r="15" spans="1:2" x14ac:dyDescent="0.45">
      <c r="A15" s="19">
        <v>2014</v>
      </c>
      <c r="B15" s="32">
        <v>103.654</v>
      </c>
    </row>
    <row r="16" spans="1:2" x14ac:dyDescent="0.45">
      <c r="A16" s="19">
        <v>2015</v>
      </c>
      <c r="B16" s="32">
        <v>104.691</v>
      </c>
    </row>
    <row r="17" spans="1:2" x14ac:dyDescent="0.45">
      <c r="A17" s="19">
        <v>2016</v>
      </c>
      <c r="B17" s="32">
        <v>105.74</v>
      </c>
    </row>
    <row r="18" spans="1:2" x14ac:dyDescent="0.45">
      <c r="A18" s="19">
        <v>2017</v>
      </c>
      <c r="B18" s="32">
        <v>107.749</v>
      </c>
    </row>
    <row r="19" spans="1:2" x14ac:dyDescent="0.45">
      <c r="A19" s="19">
        <v>2018</v>
      </c>
      <c r="B19" s="32">
        <v>110.339</v>
      </c>
    </row>
    <row r="20" spans="1:2" x14ac:dyDescent="0.45">
      <c r="A20" s="19">
        <v>2019</v>
      </c>
      <c r="B20" s="32">
        <v>112.318</v>
      </c>
    </row>
    <row r="21" spans="1:2" x14ac:dyDescent="0.45">
      <c r="A21" s="19">
        <v>2020</v>
      </c>
      <c r="B21" s="32">
        <v>113.78400000000001</v>
      </c>
    </row>
    <row r="22" spans="1:2" x14ac:dyDescent="0.35">
      <c r="A22" s="19">
        <v>2021</v>
      </c>
      <c r="B22" s="47">
        <v>118.895</v>
      </c>
    </row>
    <row r="23" spans="1:2" x14ac:dyDescent="0.35">
      <c r="A23" s="19">
        <v>2022</v>
      </c>
      <c r="B23" s="47">
        <v>127.19199999999999</v>
      </c>
    </row>
    <row r="24" spans="1:2" x14ac:dyDescent="0.35">
      <c r="A24" s="19">
        <v>2023</v>
      </c>
      <c r="B24" s="47">
        <f>(B23/B22)*B23</f>
        <v>136.06800003364313</v>
      </c>
    </row>
    <row r="25" spans="1:2" x14ac:dyDescent="0.35">
      <c r="A25" s="19">
        <v>2024</v>
      </c>
      <c r="B25" s="47">
        <f>(B24/B23)*B24</f>
        <v>145.56340519180063</v>
      </c>
    </row>
    <row r="26" spans="1:2" x14ac:dyDescent="0.35">
      <c r="B26" s="40"/>
    </row>
    <row r="27" spans="1:2" x14ac:dyDescent="0.35">
      <c r="B27" s="40"/>
    </row>
    <row r="28" spans="1:2" x14ac:dyDescent="0.35">
      <c r="B28" s="40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6"/>
  <sheetViews>
    <sheetView workbookViewId="0">
      <selection activeCell="G14" sqref="G14"/>
    </sheetView>
  </sheetViews>
  <sheetFormatPr defaultRowHeight="12.75" x14ac:dyDescent="0.35"/>
  <cols>
    <col min="1" max="1" width="39.796875" customWidth="1"/>
  </cols>
  <sheetData>
    <row r="1" spans="1:19" ht="14.25" x14ac:dyDescent="0.45">
      <c r="A1" s="6" t="s">
        <v>723</v>
      </c>
      <c r="B1" s="14"/>
      <c r="C1" s="14"/>
      <c r="D1" s="14"/>
      <c r="G1" s="14"/>
      <c r="H1" s="14"/>
    </row>
    <row r="2" spans="1:19" x14ac:dyDescent="0.35">
      <c r="B2" s="14"/>
      <c r="C2" s="14"/>
      <c r="D2" s="14"/>
      <c r="G2" s="14"/>
      <c r="H2" s="14"/>
    </row>
    <row r="3" spans="1:19" ht="14.25" x14ac:dyDescent="0.45">
      <c r="A3" s="15"/>
      <c r="B3" s="16"/>
      <c r="C3" s="110" t="s">
        <v>77</v>
      </c>
      <c r="D3" s="110"/>
      <c r="E3" s="110"/>
      <c r="F3" s="110"/>
      <c r="G3" s="111" t="s">
        <v>78</v>
      </c>
      <c r="H3" s="111"/>
      <c r="I3" s="111"/>
      <c r="J3" s="111"/>
    </row>
    <row r="4" spans="1:19" ht="14.25" x14ac:dyDescent="0.45">
      <c r="A4" s="15"/>
      <c r="B4" s="16"/>
      <c r="C4" s="110" t="s">
        <v>66</v>
      </c>
      <c r="D4" s="110"/>
      <c r="E4" s="112" t="s">
        <v>691</v>
      </c>
      <c r="F4" s="112"/>
      <c r="G4" s="111" t="s">
        <v>66</v>
      </c>
      <c r="H4" s="111"/>
      <c r="I4" s="112" t="s">
        <v>691</v>
      </c>
      <c r="J4" s="112"/>
    </row>
    <row r="5" spans="1:19" ht="28.5" x14ac:dyDescent="0.45">
      <c r="A5" s="17"/>
      <c r="B5" s="16"/>
      <c r="C5" s="12" t="s">
        <v>67</v>
      </c>
      <c r="D5" s="12" t="s">
        <v>68</v>
      </c>
      <c r="E5" s="12" t="s">
        <v>67</v>
      </c>
      <c r="F5" s="12" t="s">
        <v>68</v>
      </c>
      <c r="G5" s="12" t="s">
        <v>67</v>
      </c>
      <c r="H5" s="12" t="s">
        <v>68</v>
      </c>
      <c r="I5" s="12" t="s">
        <v>67</v>
      </c>
      <c r="J5" s="12" t="s">
        <v>68</v>
      </c>
    </row>
    <row r="6" spans="1:19" ht="14.25" x14ac:dyDescent="0.45">
      <c r="A6" s="81" t="s">
        <v>80</v>
      </c>
      <c r="B6" s="82">
        <v>2</v>
      </c>
      <c r="C6" s="83">
        <f>L6+L7</f>
        <v>0.62172491015698894</v>
      </c>
      <c r="D6" s="83">
        <f t="shared" ref="D6:J6" si="0">M6+M7</f>
        <v>3.7824113769623611</v>
      </c>
      <c r="E6" s="83">
        <f t="shared" si="0"/>
        <v>0.99116898051825231</v>
      </c>
      <c r="F6" s="83">
        <f t="shared" si="0"/>
        <v>6.0300122564781544</v>
      </c>
      <c r="G6" s="83">
        <f t="shared" si="0"/>
        <v>0.35241229966375331</v>
      </c>
      <c r="H6" s="83">
        <f t="shared" si="0"/>
        <v>1.1027315481406277</v>
      </c>
      <c r="I6" s="83">
        <f t="shared" si="0"/>
        <v>0.56182426355028137</v>
      </c>
      <c r="J6" s="83">
        <f t="shared" si="0"/>
        <v>1.7580014673690223</v>
      </c>
      <c r="L6" s="80">
        <f>MIN('Table 1-6(a)'!E5:'Table 1-6(a)'!J5)/1000</f>
        <v>0</v>
      </c>
      <c r="M6" s="80">
        <f>MAX('Table 1-6(a)'!E5:'Table 1-6(a)'!J5)/1000</f>
        <v>0</v>
      </c>
      <c r="N6" s="80">
        <f>MIN('Table 1-6(a)'!Q5:'Table 1-6(a)'!V5)/1000</f>
        <v>0</v>
      </c>
      <c r="O6" s="80">
        <f>MAX('Table 1-6(a)'!Q5:'Table 1-6(a)'!V5)/1000</f>
        <v>0</v>
      </c>
      <c r="P6" s="80">
        <f>MIN('Table 1-6(a)'!K5:'Table 1-6(a)'!P5)/1000</f>
        <v>5.7394775547997649E-2</v>
      </c>
      <c r="Q6" s="80">
        <f>MAX('Table 1-6(a)'!K5:'Table 1-6(a)'!P5)/1000</f>
        <v>0.11280062323047063</v>
      </c>
      <c r="R6" s="80">
        <f>MIN('Table 1-6(a)'!W5:'Table 1-6(a)'!AB5)/1000</f>
        <v>9.1500147794654457E-2</v>
      </c>
      <c r="S6" s="80">
        <f>MAX('Table 1-6(a)'!W5:'Table 1-6(a)'!AB5)/1000</f>
        <v>0.17982949838850404</v>
      </c>
    </row>
    <row r="7" spans="1:19" ht="14.25" x14ac:dyDescent="0.45">
      <c r="A7" s="81" t="s">
        <v>79</v>
      </c>
      <c r="B7" s="82">
        <v>1</v>
      </c>
      <c r="C7" s="84">
        <f>L8</f>
        <v>4.5148592247528076E-2</v>
      </c>
      <c r="D7" s="84">
        <f t="shared" ref="D7:J7" si="1">M8</f>
        <v>4.7585343622835091E-2</v>
      </c>
      <c r="E7" s="84">
        <f t="shared" si="1"/>
        <v>7.197698438448781E-2</v>
      </c>
      <c r="F7" s="84">
        <f t="shared" si="1"/>
        <v>7.5861712721703112E-2</v>
      </c>
      <c r="G7" s="84">
        <f t="shared" si="1"/>
        <v>1.305144282619926E-2</v>
      </c>
      <c r="H7" s="84">
        <f t="shared" si="1"/>
        <v>3.1215002039170197E-2</v>
      </c>
      <c r="I7" s="84">
        <f t="shared" si="1"/>
        <v>2.0806927740871312E-2</v>
      </c>
      <c r="J7" s="84">
        <f t="shared" si="1"/>
        <v>4.9763715821241811E-2</v>
      </c>
      <c r="L7" s="80">
        <f>MIN('Table 1-6(a)'!E6:'Table 1-6(a)'!J6)/1000</f>
        <v>0.62172491015698894</v>
      </c>
      <c r="M7" s="80">
        <f>MAX('Table 1-6(a)'!E6:'Table 1-6(a)'!J6)/1000</f>
        <v>3.7824113769623611</v>
      </c>
      <c r="N7" s="80">
        <f>MIN('Table 1-6(a)'!Q6:'Table 1-6(a)'!V6)/1000</f>
        <v>0.99116898051825231</v>
      </c>
      <c r="O7" s="80">
        <f>MAX('Table 1-6(a)'!Q6:'Table 1-6(a)'!V6)/1000</f>
        <v>6.0300122564781544</v>
      </c>
      <c r="P7" s="80">
        <f>MIN('Table 1-6(a)'!K6:'Table 1-6(a)'!P6)/1000</f>
        <v>0.29501752411575566</v>
      </c>
      <c r="Q7" s="80">
        <f>MAX('Table 1-6(a)'!K6:'Table 1-6(a)'!P6)/1000</f>
        <v>0.989930924910157</v>
      </c>
      <c r="R7" s="80">
        <f>MIN('Table 1-6(a)'!W6:'Table 1-6(a)'!AB6)/1000</f>
        <v>0.47032411575562694</v>
      </c>
      <c r="S7" s="80">
        <f>MAX('Table 1-6(a)'!W6:'Table 1-6(a)'!AB6)/1000</f>
        <v>1.5781719689805183</v>
      </c>
    </row>
    <row r="8" spans="1:19" ht="14.25" x14ac:dyDescent="0.45">
      <c r="A8" s="81" t="s">
        <v>81</v>
      </c>
      <c r="B8" s="82">
        <v>4</v>
      </c>
      <c r="C8" s="84">
        <f>L9+L10+L11+L12</f>
        <v>-0.53744941062639107</v>
      </c>
      <c r="D8" s="84">
        <f t="shared" ref="D8:J8" si="2">M9+M10+M11+M12</f>
        <v>-0.17129492663496509</v>
      </c>
      <c r="E8" s="84">
        <f t="shared" si="2"/>
        <v>-0.85681492844831508</v>
      </c>
      <c r="F8" s="84">
        <f t="shared" si="2"/>
        <v>-0.27308254024735196</v>
      </c>
      <c r="G8" s="84">
        <f t="shared" si="2"/>
        <v>-0.59549830089095268</v>
      </c>
      <c r="H8" s="84">
        <f t="shared" si="2"/>
        <v>-0.27854133808499348</v>
      </c>
      <c r="I8" s="84">
        <f t="shared" si="2"/>
        <v>-0.94935788184101921</v>
      </c>
      <c r="J8" s="84">
        <f t="shared" si="2"/>
        <v>-0.44405737906203679</v>
      </c>
      <c r="L8" s="80">
        <f>MIN('Table 1-6(a)'!E7:'Table 1-6(a)'!J7)/1000</f>
        <v>4.5148592247528076E-2</v>
      </c>
      <c r="M8" s="80">
        <f>MAX('Table 1-6(a)'!E7:'Table 1-6(a)'!J7)/1000</f>
        <v>4.7585343622835091E-2</v>
      </c>
      <c r="N8" s="80">
        <f>MIN('Table 1-6(a)'!Q7:'Table 1-6(a)'!V7)/1000</f>
        <v>7.197698438448781E-2</v>
      </c>
      <c r="O8" s="80">
        <f>MAX('Table 1-6(a)'!Q7:'Table 1-6(a)'!V7)/1000</f>
        <v>7.5861712721703112E-2</v>
      </c>
      <c r="P8" s="80">
        <f>MIN('Table 1-6(a)'!K7:'Table 1-6(a)'!P7)/1000</f>
        <v>1.305144282619926E-2</v>
      </c>
      <c r="Q8" s="80">
        <f>MAX('Table 1-6(a)'!K7:'Table 1-6(a)'!P7)/1000</f>
        <v>3.1215002039170197E-2</v>
      </c>
      <c r="R8" s="80">
        <f>MIN('Table 1-6(a)'!W7:'Table 1-6(a)'!AB7)/1000</f>
        <v>2.0806927740871312E-2</v>
      </c>
      <c r="S8" s="80">
        <f>MAX('Table 1-6(a)'!W7:'Table 1-6(a)'!AB7)/1000</f>
        <v>4.9763715821241811E-2</v>
      </c>
    </row>
    <row r="9" spans="1:19" ht="14.25" x14ac:dyDescent="0.45">
      <c r="A9" s="85" t="s">
        <v>695</v>
      </c>
      <c r="B9" s="82">
        <v>2</v>
      </c>
      <c r="C9" s="84">
        <f>L13+L14</f>
        <v>-9.6255294682750439</v>
      </c>
      <c r="D9" s="84">
        <f t="shared" ref="D9:J9" si="3">M13+M14</f>
        <v>-8.1764939323358021</v>
      </c>
      <c r="E9" s="84">
        <f t="shared" si="3"/>
        <v>-15.345253301189967</v>
      </c>
      <c r="F9" s="84">
        <f t="shared" si="3"/>
        <v>-13.035165589682705</v>
      </c>
      <c r="G9" s="84">
        <f t="shared" si="3"/>
        <v>-10.553953434415757</v>
      </c>
      <c r="H9" s="84">
        <f t="shared" si="3"/>
        <v>-7.8662962053308449</v>
      </c>
      <c r="I9" s="84">
        <f t="shared" si="3"/>
        <v>-16.825369379820369</v>
      </c>
      <c r="J9" s="84">
        <f t="shared" si="3"/>
        <v>-12.540640825093574</v>
      </c>
      <c r="L9" s="80">
        <f>MIN('Table 1-6(a)'!E8:'Table 1-6(a)'!J8)/1000</f>
        <v>-0.12509139107659126</v>
      </c>
      <c r="M9" s="80">
        <f>MAX('Table 1-6(a)'!E8:'Table 1-6(a)'!J8)/1000</f>
        <v>-3.9768939359609928E-2</v>
      </c>
      <c r="N9" s="80">
        <f>MIN('Table 1-6(a)'!Q8:'Table 1-6(a)'!V8)/1000</f>
        <v>-0.19942373956624584</v>
      </c>
      <c r="O9" s="80">
        <f>MAX('Table 1-6(a)'!Q8:'Table 1-6(a)'!V8)/1000</f>
        <v>-6.340061084476023E-2</v>
      </c>
      <c r="P9" s="80">
        <f>MIN('Table 1-6(a)'!K8:'Table 1-6(a)'!P8)/1000</f>
        <v>-0.3709357434814527</v>
      </c>
      <c r="Q9" s="80">
        <f>MAX('Table 1-6(a)'!K8:'Table 1-6(a)'!P8)/1000</f>
        <v>-7.8814807094499686E-2</v>
      </c>
      <c r="R9" s="80">
        <f>MIN('Table 1-6(a)'!W8:'Table 1-6(a)'!AB8)/1000</f>
        <v>-0.59135478842476363</v>
      </c>
      <c r="S9" s="80">
        <f>MAX('Table 1-6(a)'!W8:'Table 1-6(a)'!AB8)/1000</f>
        <v>-0.12564848331052483</v>
      </c>
    </row>
    <row r="10" spans="1:19" ht="14.25" x14ac:dyDescent="0.45">
      <c r="A10" s="86" t="s">
        <v>64</v>
      </c>
      <c r="B10" s="103">
        <f>SUM(B6:B9)</f>
        <v>9</v>
      </c>
      <c r="C10" s="87">
        <f>SUM(C6:C9)</f>
        <v>-9.4961053764969172</v>
      </c>
      <c r="D10" s="87">
        <f t="shared" ref="D10:J10" si="4">SUM(D6:D9)</f>
        <v>-4.5177921383855715</v>
      </c>
      <c r="E10" s="87">
        <f t="shared" si="4"/>
        <v>-15.138922264735541</v>
      </c>
      <c r="F10" s="87">
        <f t="shared" si="4"/>
        <v>-7.2023741607302005</v>
      </c>
      <c r="G10" s="87">
        <f t="shared" si="4"/>
        <v>-10.783987992816757</v>
      </c>
      <c r="H10" s="87">
        <f t="shared" si="4"/>
        <v>-7.0108909932360408</v>
      </c>
      <c r="I10" s="87">
        <f t="shared" si="4"/>
        <v>-17.192096070370237</v>
      </c>
      <c r="J10" s="87">
        <f t="shared" si="4"/>
        <v>-11.176933020965347</v>
      </c>
      <c r="L10" s="80">
        <f>MIN('Table 1-6(a)'!E9:'Table 1-6(a)'!J9)/1000</f>
        <v>-1.4461432494403612E-3</v>
      </c>
      <c r="M10" s="80">
        <f>MAX('Table 1-6(a)'!E9:'Table 1-6(a)'!J9)/1000</f>
        <v>3.3261294737128307E-2</v>
      </c>
      <c r="N10" s="80">
        <f>MIN('Table 1-6(a)'!Q9:'Table 1-6(a)'!V9)/1000</f>
        <v>-2.3054767579912812E-3</v>
      </c>
      <c r="O10" s="80">
        <f>MAX('Table 1-6(a)'!Q9:'Table 1-6(a)'!V9)/1000</f>
        <v>5.3025965433799477E-2</v>
      </c>
      <c r="P10" s="80">
        <f>MIN('Table 1-6(a)'!K9:'Table 1-6(a)'!P9)/1000</f>
        <v>-0.11062995858218763</v>
      </c>
      <c r="Q10" s="80">
        <f>MAX('Table 1-6(a)'!K9:'Table 1-6(a)'!P9)/1000</f>
        <v>-9.1830096339462944E-2</v>
      </c>
      <c r="R10" s="80">
        <f>MIN('Table 1-6(a)'!W9:'Table 1-6(a)'!AB9)/1000</f>
        <v>-0.176368971986333</v>
      </c>
      <c r="S10" s="80">
        <f>MAX('Table 1-6(a)'!W9:'Table 1-6(a)'!AB9)/1000</f>
        <v>-0.14639777413244637</v>
      </c>
    </row>
    <row r="11" spans="1:19" ht="14.25" x14ac:dyDescent="0.45">
      <c r="L11" s="80">
        <f>MIN('Table 1-6(a)'!E10:'Table 1-6(a)'!J10)/1000</f>
        <v>-0.39989587667864579</v>
      </c>
      <c r="M11" s="80">
        <f>MAX('Table 1-6(a)'!E10:'Table 1-6(a)'!J10)/1000</f>
        <v>-0.15844930962738796</v>
      </c>
      <c r="N11" s="80">
        <f>MIN('Table 1-6(a)'!Q10:'Table 1-6(a)'!V10)/1000</f>
        <v>-0.63752373746926427</v>
      </c>
      <c r="O11" s="80">
        <f>MAX('Table 1-6(a)'!Q10:'Table 1-6(a)'!V10)/1000</f>
        <v>-0.2526037450349915</v>
      </c>
      <c r="P11" s="80">
        <f>MIN('Table 1-6(a)'!K10:'Table 1-6(a)'!P10)/1000</f>
        <v>-3.0935341403442406E-2</v>
      </c>
      <c r="Q11" s="80">
        <f>MAX('Table 1-6(a)'!K10:'Table 1-6(a)'!P10)/1000</f>
        <v>-2.4899177227160962E-2</v>
      </c>
      <c r="R11" s="80">
        <f>MIN('Table 1-6(a)'!W10:'Table 1-6(a)'!AB10)/1000</f>
        <v>-4.9317874030641196E-2</v>
      </c>
      <c r="S11" s="80">
        <f>MAX('Table 1-6(a)'!W10:'Table 1-6(a)'!AB10)/1000</f>
        <v>-3.9694874219784376E-2</v>
      </c>
    </row>
    <row r="12" spans="1:19" ht="14.25" x14ac:dyDescent="0.45">
      <c r="A12" s="79"/>
      <c r="L12" s="80">
        <f>MIN('Table 1-6(a)'!E11:'Table 1-6(a)'!J11)/1000</f>
        <v>-1.1015999621713637E-2</v>
      </c>
      <c r="M12" s="80">
        <f>MAX('Table 1-6(a)'!E11:'Table 1-6(a)'!J11)/1000</f>
        <v>-6.3379723850955187E-3</v>
      </c>
      <c r="N12" s="80">
        <f>MIN('Table 1-6(a)'!Q11:'Table 1-6(a)'!V11)/1000</f>
        <v>-1.7561974654813694E-2</v>
      </c>
      <c r="O12" s="80">
        <f>MAX('Table 1-6(a)'!Q11:'Table 1-6(a)'!V11)/1000</f>
        <v>-1.0104149801399662E-2</v>
      </c>
      <c r="P12" s="80">
        <f>MIN('Table 1-6(a)'!K11:'Table 1-6(a)'!P11)/1000</f>
        <v>-8.2997257423869888E-2</v>
      </c>
      <c r="Q12" s="80">
        <f>MAX('Table 1-6(a)'!K11:'Table 1-6(a)'!P11)/1000</f>
        <v>-8.2997257423869888E-2</v>
      </c>
      <c r="R12" s="80">
        <f>MIN('Table 1-6(a)'!W11:'Table 1-6(a)'!AB11)/1000</f>
        <v>-0.13231624739928124</v>
      </c>
      <c r="S12" s="80">
        <f>MAX('Table 1-6(a)'!W11:'Table 1-6(a)'!AB11)/1000</f>
        <v>-0.13231624739928124</v>
      </c>
    </row>
    <row r="13" spans="1:19" ht="14.25" x14ac:dyDescent="0.45">
      <c r="A13" s="79"/>
      <c r="L13" s="80">
        <f>MIN('Table 1-6(a)'!E12:'Table 1-6(a)'!J12)/1000</f>
        <v>-8.0984021968660225E-2</v>
      </c>
      <c r="M13" s="80">
        <f>MAX('Table 1-6(a)'!E12:'Table 1-6(a)'!J12)/1000</f>
        <v>-7.8091735469779502E-2</v>
      </c>
      <c r="N13" s="80">
        <f>MIN('Table 1-6(a)'!Q12:'Table 1-6(a)'!V12)/1000</f>
        <v>-0.12910669844751174</v>
      </c>
      <c r="O13" s="80">
        <f>MAX('Table 1-6(a)'!Q12:'Table 1-6(a)'!V12)/1000</f>
        <v>-0.12449574493152921</v>
      </c>
      <c r="P13" s="80">
        <f>MIN('Table 1-6(a)'!K12:'Table 1-6(a)'!P12)/1000</f>
        <v>-0.14172203844515538</v>
      </c>
      <c r="Q13" s="80">
        <f>MAX('Table 1-6(a)'!K12:'Table 1-6(a)'!P12)/1000</f>
        <v>-0.12942982082491233</v>
      </c>
      <c r="R13" s="80">
        <f>MIN('Table 1-6(a)'!W12:'Table 1-6(a)'!AB12)/1000</f>
        <v>-0.22593672228314557</v>
      </c>
      <c r="S13" s="80">
        <f>MAX('Table 1-6(a)'!W12:'Table 1-6(a)'!AB12)/1000</f>
        <v>-0.20634016984021969</v>
      </c>
    </row>
    <row r="14" spans="1:19" ht="14.25" x14ac:dyDescent="0.45">
      <c r="A14" s="79"/>
      <c r="L14" s="80">
        <f>MIN('Table 1-6(a)'!E13:'Table 1-6(a)'!J13)/1000</f>
        <v>-9.5445454463063832</v>
      </c>
      <c r="M14" s="80">
        <f>MAX('Table 1-6(a)'!E13:'Table 1-6(a)'!J13)/1000</f>
        <v>-8.0984021968660223</v>
      </c>
      <c r="N14" s="80">
        <f>MIN('Table 1-6(a)'!Q13:'Table 1-6(a)'!V13)/1000</f>
        <v>-15.216146602742455</v>
      </c>
      <c r="O14" s="80">
        <f>MAX('Table 1-6(a)'!Q13:'Table 1-6(a)'!V13)/1000</f>
        <v>-12.910669844751176</v>
      </c>
      <c r="P14" s="80">
        <f>MIN('Table 1-6(a)'!K13:'Table 1-6(a)'!P13)/1000</f>
        <v>-10.412231395970601</v>
      </c>
      <c r="Q14" s="80">
        <f>MAX('Table 1-6(a)'!K13:'Table 1-6(a)'!P13)/1000</f>
        <v>-7.7368663845059329</v>
      </c>
      <c r="R14" s="80">
        <f>MIN('Table 1-6(a)'!W13:'Table 1-6(a)'!AB13)/1000</f>
        <v>-16.599432657537225</v>
      </c>
      <c r="S14" s="80">
        <f>MAX('Table 1-6(a)'!W13:'Table 1-6(a)'!AB13)/1000</f>
        <v>-12.334300655253355</v>
      </c>
    </row>
    <row r="15" spans="1:19" ht="14.25" x14ac:dyDescent="0.45">
      <c r="A15" s="79"/>
      <c r="L15" s="80"/>
      <c r="M15" s="80"/>
      <c r="N15" s="80"/>
      <c r="O15" s="80"/>
      <c r="P15" s="80"/>
      <c r="Q15" s="80"/>
      <c r="R15" s="80"/>
      <c r="S15" s="80"/>
    </row>
    <row r="16" spans="1:19" ht="14.25" x14ac:dyDescent="0.45">
      <c r="A16" s="79"/>
    </row>
  </sheetData>
  <mergeCells count="6">
    <mergeCell ref="C3:F3"/>
    <mergeCell ref="G3:J3"/>
    <mergeCell ref="C4:D4"/>
    <mergeCell ref="E4:F4"/>
    <mergeCell ref="G4:H4"/>
    <mergeCell ref="I4:J4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3"/>
  <sheetViews>
    <sheetView workbookViewId="0">
      <selection activeCell="D15" sqref="D15"/>
    </sheetView>
  </sheetViews>
  <sheetFormatPr defaultColWidth="14.53125" defaultRowHeight="12.75" x14ac:dyDescent="0.35"/>
  <cols>
    <col min="1" max="1" width="9.73046875" style="27" customWidth="1"/>
    <col min="2" max="2" width="9.53125" style="27" customWidth="1"/>
    <col min="3" max="3" width="10.46484375" style="27" bestFit="1" customWidth="1"/>
    <col min="4" max="4" width="63" style="27" customWidth="1"/>
    <col min="5" max="5" width="11.46484375" style="27" customWidth="1"/>
    <col min="6" max="6" width="10.46484375" style="27" customWidth="1"/>
    <col min="7" max="8" width="11.53125" style="27" customWidth="1"/>
    <col min="9" max="9" width="10.46484375" style="27" customWidth="1"/>
    <col min="10" max="10" width="11.46484375" style="27" customWidth="1"/>
    <col min="11" max="11" width="11.53125" style="27" customWidth="1"/>
    <col min="12" max="12" width="10" style="27" customWidth="1"/>
    <col min="13" max="13" width="11.53125" style="27" customWidth="1"/>
    <col min="14" max="14" width="11.46484375" style="27" customWidth="1"/>
    <col min="15" max="15" width="10.19921875" style="27" customWidth="1"/>
    <col min="16" max="16" width="12.19921875" style="27" customWidth="1"/>
    <col min="17" max="17" width="12" style="27" customWidth="1"/>
    <col min="18" max="18" width="10.46484375" style="27" customWidth="1"/>
    <col min="19" max="19" width="12.19921875" style="27" customWidth="1"/>
    <col min="20" max="20" width="11.53125" style="27" customWidth="1"/>
    <col min="21" max="21" width="10.53125" style="27" customWidth="1"/>
    <col min="22" max="22" width="11.796875" style="27" customWidth="1"/>
    <col min="23" max="23" width="11.46484375" style="27" customWidth="1"/>
    <col min="24" max="24" width="10.19921875" style="27" customWidth="1"/>
    <col min="25" max="25" width="10.796875" style="27" customWidth="1"/>
    <col min="26" max="26" width="11.53125" style="27" customWidth="1"/>
    <col min="27" max="27" width="10.53125" style="27" customWidth="1"/>
    <col min="28" max="28" width="12.19921875" style="27" customWidth="1"/>
    <col min="29" max="16384" width="14.53125" style="27"/>
  </cols>
  <sheetData>
    <row r="1" spans="1:28" ht="14.25" x14ac:dyDescent="0.45">
      <c r="A1" s="76" t="s">
        <v>731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</row>
    <row r="2" spans="1:28" ht="14.25" x14ac:dyDescent="0.4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1:28" ht="14.25" x14ac:dyDescent="0.45">
      <c r="A3" s="68"/>
      <c r="B3" s="68"/>
      <c r="C3" s="68"/>
      <c r="D3" s="68"/>
      <c r="E3" s="113" t="s">
        <v>69</v>
      </c>
      <c r="F3" s="113"/>
      <c r="G3" s="113"/>
      <c r="H3" s="113"/>
      <c r="I3" s="113"/>
      <c r="J3" s="113"/>
      <c r="K3" s="113" t="s">
        <v>70</v>
      </c>
      <c r="L3" s="113"/>
      <c r="M3" s="113"/>
      <c r="N3" s="113"/>
      <c r="O3" s="113"/>
      <c r="P3" s="113"/>
      <c r="Q3" s="113" t="s">
        <v>692</v>
      </c>
      <c r="R3" s="113"/>
      <c r="S3" s="113"/>
      <c r="T3" s="113"/>
      <c r="U3" s="113"/>
      <c r="V3" s="113"/>
      <c r="W3" s="113" t="s">
        <v>693</v>
      </c>
      <c r="X3" s="113"/>
      <c r="Y3" s="113"/>
      <c r="Z3" s="113"/>
      <c r="AA3" s="113"/>
      <c r="AB3" s="113"/>
    </row>
    <row r="4" spans="1:28" ht="28.5" x14ac:dyDescent="0.35">
      <c r="A4" s="77" t="str">
        <f>'[1]Table A-1'!A3</f>
        <v>Agency</v>
      </c>
      <c r="B4" s="77" t="str">
        <f>'[1]Table A-1'!B3</f>
        <v>Subagency</v>
      </c>
      <c r="C4" s="77" t="str">
        <f>'[1]Table A-1'!C3</f>
        <v>RIN</v>
      </c>
      <c r="D4" s="77" t="str">
        <f>'[1]Table A-1'!D3</f>
        <v>Title</v>
      </c>
      <c r="E4" s="69" t="s">
        <v>71</v>
      </c>
      <c r="F4" s="69" t="s">
        <v>72</v>
      </c>
      <c r="G4" s="69" t="s">
        <v>73</v>
      </c>
      <c r="H4" s="69" t="s">
        <v>74</v>
      </c>
      <c r="I4" s="69" t="s">
        <v>75</v>
      </c>
      <c r="J4" s="69" t="s">
        <v>76</v>
      </c>
      <c r="K4" s="69" t="s">
        <v>71</v>
      </c>
      <c r="L4" s="69" t="s">
        <v>72</v>
      </c>
      <c r="M4" s="69" t="s">
        <v>73</v>
      </c>
      <c r="N4" s="69" t="s">
        <v>74</v>
      </c>
      <c r="O4" s="69" t="s">
        <v>75</v>
      </c>
      <c r="P4" s="69" t="s">
        <v>76</v>
      </c>
      <c r="Q4" s="69" t="s">
        <v>71</v>
      </c>
      <c r="R4" s="69" t="s">
        <v>72</v>
      </c>
      <c r="S4" s="69" t="s">
        <v>73</v>
      </c>
      <c r="T4" s="69" t="s">
        <v>74</v>
      </c>
      <c r="U4" s="69" t="s">
        <v>75</v>
      </c>
      <c r="V4" s="69" t="s">
        <v>76</v>
      </c>
      <c r="W4" s="69" t="s">
        <v>71</v>
      </c>
      <c r="X4" s="69" t="s">
        <v>72</v>
      </c>
      <c r="Y4" s="69" t="s">
        <v>73</v>
      </c>
      <c r="Z4" s="69" t="s">
        <v>74</v>
      </c>
      <c r="AA4" s="69" t="s">
        <v>75</v>
      </c>
      <c r="AB4" s="69" t="s">
        <v>76</v>
      </c>
    </row>
    <row r="5" spans="1:28" ht="14.25" x14ac:dyDescent="0.35">
      <c r="A5" s="114" t="s">
        <v>96</v>
      </c>
      <c r="B5" s="116" t="s">
        <v>688</v>
      </c>
      <c r="C5" s="116" t="s">
        <v>689</v>
      </c>
      <c r="D5" s="77" t="str">
        <f>'Table A-1'!D16</f>
        <v xml:space="preserve">Interoperability and Patient Access (CMS-9115-F) </v>
      </c>
      <c r="E5" s="78" t="str">
        <f>'Table A-1'!AQ16</f>
        <v/>
      </c>
      <c r="F5" s="78" t="str">
        <f>'Table A-1'!AP16</f>
        <v/>
      </c>
      <c r="G5" s="78" t="str">
        <f>'Table A-1'!AR16</f>
        <v/>
      </c>
      <c r="H5" s="78" t="str">
        <f>'Table A-1'!AU16</f>
        <v/>
      </c>
      <c r="I5" s="78" t="str">
        <f>'Table A-1'!AT16</f>
        <v/>
      </c>
      <c r="J5" s="78" t="str">
        <f>'Table A-1'!AV16</f>
        <v/>
      </c>
      <c r="K5" s="78">
        <f>'Table A-1'!AY16</f>
        <v>60.520233622393562</v>
      </c>
      <c r="L5" s="78">
        <f>'Table A-1'!AX16</f>
        <v>86.660428426432091</v>
      </c>
      <c r="M5" s="78">
        <f>'Table A-1'!AZ16</f>
        <v>112.80062323047063</v>
      </c>
      <c r="N5" s="78">
        <f>'Table A-1'!BC16</f>
        <v>57.394775547997646</v>
      </c>
      <c r="O5" s="78">
        <f>'Table A-1'!BB16</f>
        <v>79.841247173204664</v>
      </c>
      <c r="P5" s="78">
        <f>'Table A-1'!BD16</f>
        <v>102.28771879841166</v>
      </c>
      <c r="Q5" s="78" t="str">
        <f>IF(E5="","",E5*(Inflation!$B$23/Inflation!$B$2))</f>
        <v/>
      </c>
      <c r="R5" s="78" t="str">
        <f>IF(F5="","",F5*(Inflation!$B$23/Inflation!$B$2))</f>
        <v/>
      </c>
      <c r="S5" s="78" t="str">
        <f>IF(G5="","",G5*(Inflation!$B$23/Inflation!$B$2))</f>
        <v/>
      </c>
      <c r="T5" s="78" t="str">
        <f>IF(H5="","",H5*(Inflation!$B$23/Inflation!$B$2))</f>
        <v/>
      </c>
      <c r="U5" s="78" t="str">
        <f>IF(I5="","",I5*(Inflation!$B$23/Inflation!$B$2))</f>
        <v/>
      </c>
      <c r="V5" s="78" t="str">
        <f>IF(J5="","",J5*(Inflation!$B$23/Inflation!$B$2))</f>
        <v/>
      </c>
      <c r="W5" s="78">
        <f>IF(K5="","",K5*(Inflation!$B$23/Inflation!$B$2))</f>
        <v>96.482829110204946</v>
      </c>
      <c r="X5" s="78">
        <f>IF(L5="","",L5*(Inflation!$B$23/Inflation!$B$2))</f>
        <v>138.15616374935448</v>
      </c>
      <c r="Y5" s="78">
        <f>IF(M5="","",M5*(Inflation!$B$23/Inflation!$B$2))</f>
        <v>179.82949838850405</v>
      </c>
      <c r="Z5" s="78">
        <f>IF(N5="","",N5*(Inflation!$B$23/Inflation!$B$2))</f>
        <v>91.500147794654453</v>
      </c>
      <c r="AA5" s="78">
        <f>IF(O5="","",O5*(Inflation!$B$23/Inflation!$B$2))</f>
        <v>127.28485906088072</v>
      </c>
      <c r="AB5" s="78">
        <f>IF(P5="","",P5*(Inflation!$B$23/Inflation!$B$2))</f>
        <v>163.06957032710696</v>
      </c>
    </row>
    <row r="6" spans="1:28" ht="14.25" x14ac:dyDescent="0.35">
      <c r="A6" s="115"/>
      <c r="B6" s="117"/>
      <c r="C6" s="117"/>
      <c r="D6" s="77" t="str">
        <f>'Table A-1'!D30</f>
        <v>21st Century Cures Act: Interoperability, Information Blocking, and the ONC Health IT Certification Program</v>
      </c>
      <c r="E6" s="78">
        <f>'Table A-1'!AQ30</f>
        <v>621.72491015698893</v>
      </c>
      <c r="F6" s="78">
        <f>'Table A-1'!AP30</f>
        <v>1647.8728201248348</v>
      </c>
      <c r="G6" s="78">
        <f>'Table A-1'!AR30</f>
        <v>2674.0207300926804</v>
      </c>
      <c r="H6" s="78">
        <f>'Table A-1'!AU30</f>
        <v>879.01640817098553</v>
      </c>
      <c r="I6" s="78">
        <f>'Table A-1'!AT30</f>
        <v>2330.7138925666732</v>
      </c>
      <c r="J6" s="78">
        <f>'Table A-1'!AV30</f>
        <v>3782.4113769623609</v>
      </c>
      <c r="K6" s="78">
        <f>'Table A-1'!AY30</f>
        <v>298.79012672593154</v>
      </c>
      <c r="L6" s="78">
        <f>'Table A-1'!AX30</f>
        <v>644.36052581804438</v>
      </c>
      <c r="M6" s="78">
        <f>'Table A-1'!AZ30</f>
        <v>989.93092491015705</v>
      </c>
      <c r="N6" s="78">
        <f>'Table A-1'!BC30</f>
        <v>295.01752411575563</v>
      </c>
      <c r="O6" s="78">
        <f>'Table A-1'!BB30</f>
        <v>642.85148477397399</v>
      </c>
      <c r="P6" s="78">
        <f>'Table A-1'!BD30</f>
        <v>989.93092491015705</v>
      </c>
      <c r="Q6" s="78">
        <f>IF(E6="","",E6*(Inflation!$B$23/Inflation!$B$2))</f>
        <v>991.16898051825228</v>
      </c>
      <c r="R6" s="78">
        <f>IF(F6="","",F6*(Inflation!$B$23/Inflation!$B$2))</f>
        <v>2627.0789483639114</v>
      </c>
      <c r="S6" s="78">
        <f>IF(G6="","",G6*(Inflation!$B$23/Inflation!$B$2))</f>
        <v>4262.9889162095706</v>
      </c>
      <c r="T6" s="78">
        <f>IF(H6="","",H6*(Inflation!$B$23/Inflation!$B$2))</f>
        <v>1401.3493474560241</v>
      </c>
      <c r="U6" s="78">
        <f>IF(I6="","",I6*(Inflation!$B$23/Inflation!$B$2))</f>
        <v>3715.6808019670889</v>
      </c>
      <c r="V6" s="78">
        <f>IF(J6="","",J6*(Inflation!$B$23/Inflation!$B$2))</f>
        <v>6030.0122564781541</v>
      </c>
      <c r="W6" s="78">
        <f>IF(K6="","",K6*(Inflation!$B$23/Inflation!$B$2))</f>
        <v>476.33849063741246</v>
      </c>
      <c r="X6" s="78">
        <f>IF(L6="","",L6*(Inflation!$B$23/Inflation!$B$2))</f>
        <v>1027.2552298089654</v>
      </c>
      <c r="Y6" s="78">
        <f>IF(M6="","",M6*(Inflation!$B$23/Inflation!$B$2))</f>
        <v>1578.1719689805182</v>
      </c>
      <c r="Z6" s="78">
        <f>IF(N6="","",N6*(Inflation!$B$23/Inflation!$B$2))</f>
        <v>470.32411575562696</v>
      </c>
      <c r="AA6" s="78">
        <f>IF(O6="","",O6*(Inflation!$B$23/Inflation!$B$2))</f>
        <v>1024.8494798562513</v>
      </c>
      <c r="AB6" s="78">
        <f>IF(P6="","",P6*(Inflation!$B$23/Inflation!$B$2))</f>
        <v>1578.1719689805182</v>
      </c>
    </row>
    <row r="7" spans="1:28" ht="14.25" x14ac:dyDescent="0.35">
      <c r="A7" s="77" t="s">
        <v>98</v>
      </c>
      <c r="B7" s="77" t="s">
        <v>99</v>
      </c>
      <c r="C7" s="77" t="str">
        <f>'Table A-1'!A52</f>
        <v>0581-AD82</v>
      </c>
      <c r="D7" s="77" t="str">
        <f>'Table A-1'!D52</f>
        <v>Establishment of a Domestic Hemp Production Program</v>
      </c>
      <c r="E7" s="78" t="str">
        <f>'Table A-1'!AQ52</f>
        <v/>
      </c>
      <c r="F7" s="78">
        <f>'Table A-1'!AP52</f>
        <v>45.148592247528079</v>
      </c>
      <c r="G7" s="78" t="str">
        <f>'Table A-1'!AR52</f>
        <v/>
      </c>
      <c r="H7" s="78" t="str">
        <f>'Table A-1'!AU52</f>
        <v/>
      </c>
      <c r="I7" s="78">
        <f>'Table A-1'!AT52</f>
        <v>47.58534362283509</v>
      </c>
      <c r="J7" s="78" t="str">
        <f>'Table A-1'!AV52</f>
        <v/>
      </c>
      <c r="K7" s="78">
        <f>'Table A-1'!AY52</f>
        <v>13.05144282619926</v>
      </c>
      <c r="L7" s="78" t="str">
        <f>'Table A-1'!AX52</f>
        <v/>
      </c>
      <c r="M7" s="78">
        <f>'Table A-1'!AZ52</f>
        <v>29.848396668449055</v>
      </c>
      <c r="N7" s="78">
        <f>'Table A-1'!BC52</f>
        <v>13.752822302177835</v>
      </c>
      <c r="O7" s="78" t="str">
        <f>'Table A-1'!BB52</f>
        <v/>
      </c>
      <c r="P7" s="78">
        <f>'Table A-1'!BD52</f>
        <v>31.215002039170198</v>
      </c>
      <c r="Q7" s="78" t="str">
        <f>IF(E7="","",E7*(Inflation!$B$23/Inflation!$B$2))</f>
        <v/>
      </c>
      <c r="R7" s="78">
        <f>IF(F7="","",F7*(Inflation!$B$23/Inflation!$B$2))</f>
        <v>71.976984384487807</v>
      </c>
      <c r="S7" s="78" t="str">
        <f>IF(G7="","",G7*(Inflation!$B$23/Inflation!$B$2))</f>
        <v/>
      </c>
      <c r="T7" s="78" t="str">
        <f>IF(H7="","",H7*(Inflation!$B$23/Inflation!$B$2))</f>
        <v/>
      </c>
      <c r="U7" s="78">
        <f>IF(I7="","",I7*(Inflation!$B$23/Inflation!$B$2))</f>
        <v>75.861712721703114</v>
      </c>
      <c r="V7" s="78" t="str">
        <f>IF(J7="","",J7*(Inflation!$B$23/Inflation!$B$2))</f>
        <v/>
      </c>
      <c r="W7" s="78">
        <f>IF(K7="","",K7*(Inflation!$B$23/Inflation!$B$2))</f>
        <v>20.806927740871313</v>
      </c>
      <c r="X7" s="78" t="str">
        <f>IF(L7="","",L7*(Inflation!$B$23/Inflation!$B$2))</f>
        <v/>
      </c>
      <c r="Y7" s="78">
        <f>IF(M7="","",M7*(Inflation!$B$23/Inflation!$B$2))</f>
        <v>47.58504028494005</v>
      </c>
      <c r="Z7" s="78">
        <f>IF(N7="","",N7*(Inflation!$B$23/Inflation!$B$2))</f>
        <v>21.925083968497084</v>
      </c>
      <c r="AA7" s="78" t="str">
        <f>IF(O7="","",O7*(Inflation!$B$23/Inflation!$B$2))</f>
        <v/>
      </c>
      <c r="AB7" s="78">
        <f>IF(P7="","",P7*(Inflation!$B$23/Inflation!$B$2))</f>
        <v>49.76371582124181</v>
      </c>
    </row>
    <row r="8" spans="1:28" ht="14.25" x14ac:dyDescent="0.35">
      <c r="A8" s="77" t="s">
        <v>100</v>
      </c>
      <c r="B8" s="77" t="s">
        <v>102</v>
      </c>
      <c r="C8" s="77" t="str">
        <f>'Table A-1'!A64</f>
        <v>2040-AF75</v>
      </c>
      <c r="D8" s="77" t="str">
        <f>'Table A-1'!D64</f>
        <v>Revised Definition of "Waters of the United States" (Step 2)</v>
      </c>
      <c r="E8" s="78">
        <f>'Table A-1'!AQ64</f>
        <v>-39.768939359609931</v>
      </c>
      <c r="F8" s="78" t="str">
        <f>'Table A-1'!AP64</f>
        <v/>
      </c>
      <c r="G8" s="78">
        <f>'Table A-1'!AR64</f>
        <v>-125.09139107659125</v>
      </c>
      <c r="H8" s="78">
        <f>'Table A-1'!AU64</f>
        <v>-39.768939359609931</v>
      </c>
      <c r="I8" s="78" t="str">
        <f>'Table A-1'!AT64</f>
        <v/>
      </c>
      <c r="J8" s="78">
        <f>'Table A-1'!AV64</f>
        <v>-125.09139107659125</v>
      </c>
      <c r="K8" s="78">
        <f>'Table A-1'!AY64</f>
        <v>-78.814807094499685</v>
      </c>
      <c r="L8" s="78" t="str">
        <f>'Table A-1'!AX64</f>
        <v/>
      </c>
      <c r="M8" s="78">
        <f>'Table A-1'!AZ64</f>
        <v>-370.93574348145268</v>
      </c>
      <c r="N8" s="78">
        <f>'Table A-1'!BC64</f>
        <v>-78.814807094499685</v>
      </c>
      <c r="O8" s="78" t="str">
        <f>'Table A-1'!BB64</f>
        <v/>
      </c>
      <c r="P8" s="78">
        <f>'Table A-1'!BD64</f>
        <v>-370.93574348145268</v>
      </c>
      <c r="Q8" s="78">
        <f>IF(E8="","",E8*(Inflation!$B$23/Inflation!$B$2))</f>
        <v>-63.40061084476023</v>
      </c>
      <c r="R8" s="78" t="str">
        <f>IF(F8="","",F8*(Inflation!$B$23/Inflation!$B$2))</f>
        <v/>
      </c>
      <c r="S8" s="78">
        <f>IF(G8="","",G8*(Inflation!$B$23/Inflation!$B$2))</f>
        <v>-199.42373956624584</v>
      </c>
      <c r="T8" s="78">
        <f>IF(H8="","",H8*(Inflation!$B$23/Inflation!$B$2))</f>
        <v>-63.40061084476023</v>
      </c>
      <c r="U8" s="78" t="str">
        <f>IF(I8="","",I8*(Inflation!$B$23/Inflation!$B$2))</f>
        <v/>
      </c>
      <c r="V8" s="78">
        <f>IF(J8="","",J8*(Inflation!$B$23/Inflation!$B$2))</f>
        <v>-199.42373956624584</v>
      </c>
      <c r="W8" s="78">
        <f>IF(K8="","",K8*(Inflation!$B$23/Inflation!$B$2))</f>
        <v>-125.64848331052482</v>
      </c>
      <c r="X8" s="78" t="str">
        <f>IF(L8="","",L8*(Inflation!$B$23/Inflation!$B$2))</f>
        <v/>
      </c>
      <c r="Y8" s="78">
        <f>IF(M8="","",M8*(Inflation!$B$23/Inflation!$B$2))</f>
        <v>-591.35478842476368</v>
      </c>
      <c r="Z8" s="78">
        <f>IF(N8="","",N8*(Inflation!$B$23/Inflation!$B$2))</f>
        <v>-125.64848331052482</v>
      </c>
      <c r="AA8" s="78" t="str">
        <f>IF(O8="","",O8*(Inflation!$B$23/Inflation!$B$2))</f>
        <v/>
      </c>
      <c r="AB8" s="78">
        <f>IF(P8="","",P8*(Inflation!$B$23/Inflation!$B$2))</f>
        <v>-591.35478842476368</v>
      </c>
    </row>
    <row r="9" spans="1:28" ht="14.25" x14ac:dyDescent="0.35">
      <c r="A9" s="77" t="s">
        <v>100</v>
      </c>
      <c r="B9" s="104" t="s">
        <v>102</v>
      </c>
      <c r="C9" s="77" t="str">
        <f>'Table A-1'!A65</f>
        <v>2040-AF77</v>
      </c>
      <c r="D9" s="77" t="str">
        <f>'Table A-1'!D65</f>
        <v>Effluent Limitations Guidelines and Standards for the Steam Electric Power Generating Point Source Category--Reconsideration</v>
      </c>
      <c r="E9" s="78">
        <f>'Table A-1'!AQ65</f>
        <v>5.0615013730412644</v>
      </c>
      <c r="F9" s="78" t="str">
        <f>'Table A-1'!AP65</f>
        <v/>
      </c>
      <c r="G9" s="78">
        <f>'Table A-1'!AR65</f>
        <v>33.26129473712831</v>
      </c>
      <c r="H9" s="78">
        <f>'Table A-1'!AU65</f>
        <v>-1.4461432494403612</v>
      </c>
      <c r="I9" s="78" t="str">
        <f>'Table A-1'!AT65</f>
        <v/>
      </c>
      <c r="J9" s="78">
        <f>'Table A-1'!AV65</f>
        <v>31.092079862967765</v>
      </c>
      <c r="K9" s="78" t="str">
        <f>'Table A-1'!AY65</f>
        <v/>
      </c>
      <c r="L9" s="78">
        <f>'Table A-1'!AX65</f>
        <v>-110.62995858218763</v>
      </c>
      <c r="M9" s="78" t="str">
        <f>'Table A-1'!AZ65</f>
        <v/>
      </c>
      <c r="N9" s="78" t="str">
        <f>'Table A-1'!BC65</f>
        <v/>
      </c>
      <c r="O9" s="78">
        <f>'Table A-1'!BB65</f>
        <v>-91.830096339462941</v>
      </c>
      <c r="P9" s="78" t="str">
        <f>'Table A-1'!BD65</f>
        <v/>
      </c>
      <c r="Q9" s="78">
        <f>IF(E9="","",E9*(Inflation!$B$23/Inflation!$B$2))</f>
        <v>8.0691686529694842</v>
      </c>
      <c r="R9" s="78" t="str">
        <f>IF(F9="","",F9*(Inflation!$B$23/Inflation!$B$2))</f>
        <v/>
      </c>
      <c r="S9" s="78">
        <f>IF(G9="","",G9*(Inflation!$B$23/Inflation!$B$2))</f>
        <v>53.025965433799477</v>
      </c>
      <c r="T9" s="78">
        <f>IF(H9="","",H9*(Inflation!$B$23/Inflation!$B$2))</f>
        <v>-2.3054767579912814</v>
      </c>
      <c r="U9" s="78" t="str">
        <f>IF(I9="","",I9*(Inflation!$B$23/Inflation!$B$2))</f>
        <v/>
      </c>
      <c r="V9" s="78">
        <f>IF(J9="","",J9*(Inflation!$B$23/Inflation!$B$2))</f>
        <v>49.567750296812548</v>
      </c>
      <c r="W9" s="78" t="str">
        <f>IF(K9="","",K9*(Inflation!$B$23/Inflation!$B$2))</f>
        <v/>
      </c>
      <c r="X9" s="78">
        <f>IF(L9="","",L9*(Inflation!$B$23/Inflation!$B$2))</f>
        <v>-176.36897198633301</v>
      </c>
      <c r="Y9" s="78" t="str">
        <f>IF(M9="","",M9*(Inflation!$B$23/Inflation!$B$2))</f>
        <v/>
      </c>
      <c r="Z9" s="78" t="str">
        <f>IF(N9="","",N9*(Inflation!$B$23/Inflation!$B$2))</f>
        <v/>
      </c>
      <c r="AA9" s="78">
        <f>IF(O9="","",O9*(Inflation!$B$23/Inflation!$B$2))</f>
        <v>-146.39777413244636</v>
      </c>
      <c r="AB9" s="78" t="str">
        <f>IF(P9="","",P9*(Inflation!$B$23/Inflation!$B$2))</f>
        <v/>
      </c>
    </row>
    <row r="10" spans="1:28" ht="14.25" x14ac:dyDescent="0.35">
      <c r="A10" s="77" t="s">
        <v>100</v>
      </c>
      <c r="B10" s="77" t="s">
        <v>101</v>
      </c>
      <c r="C10" s="77" t="str">
        <f>'Table A-1'!A67</f>
        <v>2060-AU48</v>
      </c>
      <c r="D10" s="77" t="str">
        <f>'Table A-1'!D67</f>
        <v>NESHAP: Coal- and Oil-Fired Electric Utility Steam Generating Units--Review of Acid Gas Standards for Certain Existing Eastern Bituminous Coal Refuse-Fired Units</v>
      </c>
      <c r="E10" s="78">
        <f>'Table A-1'!AQ67</f>
        <v>-158.44930962738795</v>
      </c>
      <c r="F10" s="78" t="str">
        <f>'Table A-1'!AP67</f>
        <v/>
      </c>
      <c r="G10" s="78">
        <f>'Table A-1'!AR67</f>
        <v>-362.16985057688674</v>
      </c>
      <c r="H10" s="78">
        <f>'Table A-1'!AU67</f>
        <v>-173.53972006809155</v>
      </c>
      <c r="I10" s="78" t="str">
        <f>'Table A-1'!AT67</f>
        <v/>
      </c>
      <c r="J10" s="78">
        <f>'Table A-1'!AV67</f>
        <v>-399.89587667864578</v>
      </c>
      <c r="K10" s="78" t="str">
        <f>'Table A-1'!AY67</f>
        <v/>
      </c>
      <c r="L10" s="78">
        <f>'Table A-1'!AX67</f>
        <v>-30.935341403442408</v>
      </c>
      <c r="M10" s="78" t="str">
        <f>'Table A-1'!AZ67</f>
        <v/>
      </c>
      <c r="N10" s="78" t="str">
        <f>'Table A-1'!BC67</f>
        <v/>
      </c>
      <c r="O10" s="78">
        <f>'Table A-1'!BB67</f>
        <v>-24.899177227160962</v>
      </c>
      <c r="P10" s="78" t="str">
        <f>'Table A-1'!BD67</f>
        <v/>
      </c>
      <c r="Q10" s="78">
        <f>IF(E10="","",E10*(Inflation!$B$23/Inflation!$B$2))</f>
        <v>-252.60374503499148</v>
      </c>
      <c r="R10" s="78" t="str">
        <f>IF(F10="","",F10*(Inflation!$B$23/Inflation!$B$2))</f>
        <v/>
      </c>
      <c r="S10" s="78">
        <f>IF(G10="","",G10*(Inflation!$B$23/Inflation!$B$2))</f>
        <v>-577.37998865140912</v>
      </c>
      <c r="T10" s="78">
        <f>IF(H10="","",H10*(Inflation!$B$23/Inflation!$B$2))</f>
        <v>-276.6612445621335</v>
      </c>
      <c r="U10" s="78" t="str">
        <f>IF(I10="","",I10*(Inflation!$B$23/Inflation!$B$2))</f>
        <v/>
      </c>
      <c r="V10" s="78">
        <f>IF(J10="","",J10*(Inflation!$B$23/Inflation!$B$2))</f>
        <v>-637.52373746926423</v>
      </c>
      <c r="W10" s="78" t="str">
        <f>IF(K10="","",K10*(Inflation!$B$23/Inflation!$B$2))</f>
        <v/>
      </c>
      <c r="X10" s="78">
        <f>IF(L10="","",L10*(Inflation!$B$23/Inflation!$B$2))</f>
        <v>-49.317874030641192</v>
      </c>
      <c r="Y10" s="78" t="str">
        <f>IF(M10="","",M10*(Inflation!$B$23/Inflation!$B$2))</f>
        <v/>
      </c>
      <c r="Z10" s="78" t="str">
        <f>IF(N10="","",N10*(Inflation!$B$23/Inflation!$B$2))</f>
        <v/>
      </c>
      <c r="AA10" s="78">
        <f>IF(O10="","",O10*(Inflation!$B$23/Inflation!$B$2))</f>
        <v>-39.694874219784374</v>
      </c>
      <c r="AB10" s="78" t="str">
        <f>IF(P10="","",P10*(Inflation!$B$23/Inflation!$B$2))</f>
        <v/>
      </c>
    </row>
    <row r="11" spans="1:28" ht="14.25" x14ac:dyDescent="0.35">
      <c r="A11" s="77" t="s">
        <v>100</v>
      </c>
      <c r="B11" s="77" t="s">
        <v>101</v>
      </c>
      <c r="C11" s="77" t="str">
        <f>'Table A-1'!A68</f>
        <v>2060-AT54</v>
      </c>
      <c r="D11" s="77" t="str">
        <f>'Table A-1'!D68</f>
        <v>Oil and Natural Gas Sector: Emission Standards for New, Reconstructed, and Modified Sources Reconsideration</v>
      </c>
      <c r="E11" s="78" t="str">
        <f>'Table A-1'!AQ68</f>
        <v/>
      </c>
      <c r="F11" s="78">
        <f>'Table A-1'!AP68</f>
        <v>-6.3379723850955187</v>
      </c>
      <c r="G11" s="78" t="str">
        <f>'Table A-1'!AR68</f>
        <v/>
      </c>
      <c r="H11" s="78" t="str">
        <f>'Table A-1'!AU68</f>
        <v/>
      </c>
      <c r="I11" s="78">
        <f>'Table A-1'!AT68</f>
        <v>-11.015999621713638</v>
      </c>
      <c r="J11" s="78" t="str">
        <f>'Table A-1'!AV68</f>
        <v/>
      </c>
      <c r="K11" s="78" t="str">
        <f>'Table A-1'!AY68</f>
        <v/>
      </c>
      <c r="L11" s="78">
        <f>'Table A-1'!AX68</f>
        <v>-82.997257423869883</v>
      </c>
      <c r="M11" s="78" t="str">
        <f>'Table A-1'!AZ68</f>
        <v/>
      </c>
      <c r="N11" s="78" t="str">
        <f>'Table A-1'!BC68</f>
        <v/>
      </c>
      <c r="O11" s="78">
        <f>'Table A-1'!BB68</f>
        <v>-82.997257423869883</v>
      </c>
      <c r="P11" s="78" t="str">
        <f>'Table A-1'!BD68</f>
        <v/>
      </c>
      <c r="Q11" s="78" t="str">
        <f>IF(E11="","",E11*(Inflation!$B$23/Inflation!$B$2))</f>
        <v/>
      </c>
      <c r="R11" s="78">
        <f>IF(F11="","",F11*(Inflation!$B$23/Inflation!$B$2))</f>
        <v>-10.104149801399661</v>
      </c>
      <c r="S11" s="78" t="str">
        <f>IF(G11="","",G11*(Inflation!$B$23/Inflation!$B$2))</f>
        <v/>
      </c>
      <c r="T11" s="78" t="str">
        <f>IF(H11="","",H11*(Inflation!$B$23/Inflation!$B$2))</f>
        <v/>
      </c>
      <c r="U11" s="78">
        <f>IF(I11="","",I11*(Inflation!$B$23/Inflation!$B$2))</f>
        <v>-17.561974654813692</v>
      </c>
      <c r="V11" s="78" t="str">
        <f>IF(J11="","",J11*(Inflation!$B$23/Inflation!$B$2))</f>
        <v/>
      </c>
      <c r="W11" s="78" t="str">
        <f>IF(K11="","",K11*(Inflation!$B$23/Inflation!$B$2))</f>
        <v/>
      </c>
      <c r="X11" s="78">
        <f>IF(L11="","",L11*(Inflation!$B$23/Inflation!$B$2))</f>
        <v>-132.31624739928125</v>
      </c>
      <c r="Y11" s="78" t="str">
        <f>IF(M11="","",M11*(Inflation!$B$23/Inflation!$B$2))</f>
        <v/>
      </c>
      <c r="Z11" s="78" t="str">
        <f>IF(N11="","",N11*(Inflation!$B$23/Inflation!$B$2))</f>
        <v/>
      </c>
      <c r="AA11" s="78">
        <f>IF(O11="","",O11*(Inflation!$B$23/Inflation!$B$2))</f>
        <v>-132.31624739928125</v>
      </c>
      <c r="AB11" s="78" t="str">
        <f>IF(P11="","",P11*(Inflation!$B$23/Inflation!$B$2))</f>
        <v/>
      </c>
    </row>
    <row r="12" spans="1:28" ht="14.25" x14ac:dyDescent="0.35">
      <c r="A12" s="77" t="s">
        <v>110</v>
      </c>
      <c r="B12" s="77" t="s">
        <v>684</v>
      </c>
      <c r="C12" s="77" t="str">
        <f>'Table A-1'!A70</f>
        <v>2126-AC25</v>
      </c>
      <c r="D12" s="77" t="str">
        <f>'Table A-1'!D70</f>
        <v>Extension of Compliance Date for Entry Level Driver Training</v>
      </c>
      <c r="E12" s="78" t="str">
        <f>'Table A-1'!AQ70</f>
        <v/>
      </c>
      <c r="F12" s="78">
        <f>'Table A-1'!AP70</f>
        <v>-80.98402196866023</v>
      </c>
      <c r="G12" s="78" t="str">
        <f>'Table A-1'!AR70</f>
        <v/>
      </c>
      <c r="H12" s="78" t="str">
        <f>'Table A-1'!AU70</f>
        <v/>
      </c>
      <c r="I12" s="78">
        <f>'Table A-1'!AT70</f>
        <v>-78.091735469779508</v>
      </c>
      <c r="J12" s="78" t="str">
        <f>'Table A-1'!AV70</f>
        <v/>
      </c>
      <c r="K12" s="78" t="str">
        <f>'Table A-1'!AY70</f>
        <v/>
      </c>
      <c r="L12" s="78">
        <f>'Table A-1'!AX70</f>
        <v>-141.72203844515539</v>
      </c>
      <c r="M12" s="78" t="str">
        <f>'Table A-1'!AZ70</f>
        <v/>
      </c>
      <c r="N12" s="78" t="str">
        <f>'Table A-1'!BC70</f>
        <v/>
      </c>
      <c r="O12" s="78">
        <f>'Table A-1'!BB70</f>
        <v>-129.42982082491233</v>
      </c>
      <c r="P12" s="78" t="str">
        <f>'Table A-1'!BD70</f>
        <v/>
      </c>
      <c r="Q12" s="78" t="str">
        <f>IF(E12="","",E12*(Inflation!$B$23/Inflation!$B$2))</f>
        <v/>
      </c>
      <c r="R12" s="78">
        <f>IF(F12="","",F12*(Inflation!$B$23/Inflation!$B$2))</f>
        <v>-129.10669844751175</v>
      </c>
      <c r="S12" s="78" t="str">
        <f>IF(G12="","",G12*(Inflation!$B$23/Inflation!$B$2))</f>
        <v/>
      </c>
      <c r="T12" s="78" t="str">
        <f>IF(H12="","",H12*(Inflation!$B$23/Inflation!$B$2))</f>
        <v/>
      </c>
      <c r="U12" s="78">
        <f>IF(I12="","",I12*(Inflation!$B$23/Inflation!$B$2))</f>
        <v>-124.4957449315292</v>
      </c>
      <c r="V12" s="78" t="str">
        <f>IF(J12="","",J12*(Inflation!$B$23/Inflation!$B$2))</f>
        <v/>
      </c>
      <c r="W12" s="78" t="str">
        <f>IF(K12="","",K12*(Inflation!$B$23/Inflation!$B$2))</f>
        <v/>
      </c>
      <c r="X12" s="78">
        <f>IF(L12="","",L12*(Inflation!$B$23/Inflation!$B$2))</f>
        <v>-225.93672228314557</v>
      </c>
      <c r="Y12" s="78" t="str">
        <f>IF(M12="","",M12*(Inflation!$B$23/Inflation!$B$2))</f>
        <v/>
      </c>
      <c r="Z12" s="78" t="str">
        <f>IF(N12="","",N12*(Inflation!$B$23/Inflation!$B$2))</f>
        <v/>
      </c>
      <c r="AA12" s="78">
        <f>IF(O12="","",O12*(Inflation!$B$23/Inflation!$B$2))</f>
        <v>-206.34016984021969</v>
      </c>
      <c r="AB12" s="78" t="str">
        <f>IF(P12="","",P12*(Inflation!$B$23/Inflation!$B$2))</f>
        <v/>
      </c>
    </row>
    <row r="13" spans="1:28" ht="14.25" x14ac:dyDescent="0.35">
      <c r="A13" s="77" t="s">
        <v>110</v>
      </c>
      <c r="B13" s="77" t="s">
        <v>111</v>
      </c>
      <c r="C13" s="77" t="str">
        <f>'Table A-1'!A72</f>
        <v>2127-AL76</v>
      </c>
      <c r="D13" s="77" t="str">
        <f>'Table A-1'!D72</f>
        <v>The Safer Affordable Fuel–Efficient (Safe) Vehicles Rule for Model Years 2021-2026 Passenger Cars and Light Trucks</v>
      </c>
      <c r="E13" s="78">
        <f>'Table A-1'!AQ72</f>
        <v>-9544.5454463063834</v>
      </c>
      <c r="F13" s="78">
        <f>'Table A-1'!AP72</f>
        <v>-9544.5454463063834</v>
      </c>
      <c r="G13" s="78">
        <f>'Table A-1'!AR72</f>
        <v>-9544.5454463063834</v>
      </c>
      <c r="H13" s="78">
        <f>'Table A-1'!AU72</f>
        <v>-8098.4021968660227</v>
      </c>
      <c r="I13" s="78">
        <f>'Table A-1'!AT72</f>
        <v>-8098.4021968660227</v>
      </c>
      <c r="J13" s="78">
        <f>'Table A-1'!AV72</f>
        <v>-8098.4021968660227</v>
      </c>
      <c r="K13" s="78">
        <f>'Table A-1'!AY72</f>
        <v>-10412.231395970601</v>
      </c>
      <c r="L13" s="78">
        <f>'Table A-1'!AX72</f>
        <v>-10412.231395970601</v>
      </c>
      <c r="M13" s="78">
        <f>'Table A-1'!AZ72</f>
        <v>-10412.231395970601</v>
      </c>
      <c r="N13" s="78">
        <f>'Table A-1'!BC72</f>
        <v>-7736.8663845059327</v>
      </c>
      <c r="O13" s="78">
        <f>'Table A-1'!BB72</f>
        <v>-7736.8663845059327</v>
      </c>
      <c r="P13" s="78">
        <f>'Table A-1'!BD72</f>
        <v>-7736.8663845059327</v>
      </c>
      <c r="Q13" s="78">
        <f>IF(E13="","",E13*(Inflation!$B$23/Inflation!$B$2))</f>
        <v>-15216.146602742456</v>
      </c>
      <c r="R13" s="78">
        <f>IF(F13="","",F13*(Inflation!$B$23/Inflation!$B$2))</f>
        <v>-15216.146602742456</v>
      </c>
      <c r="S13" s="78">
        <f>IF(G13="","",G13*(Inflation!$B$23/Inflation!$B$2))</f>
        <v>-15216.146602742456</v>
      </c>
      <c r="T13" s="78">
        <f>IF(H13="","",H13*(Inflation!$B$23/Inflation!$B$2))</f>
        <v>-12910.669844751175</v>
      </c>
      <c r="U13" s="78">
        <f>IF(I13="","",I13*(Inflation!$B$23/Inflation!$B$2))</f>
        <v>-12910.669844751175</v>
      </c>
      <c r="V13" s="78">
        <f>IF(J13="","",J13*(Inflation!$B$23/Inflation!$B$2))</f>
        <v>-12910.669844751175</v>
      </c>
      <c r="W13" s="78">
        <f>IF(K13="","",K13*(Inflation!$B$23/Inflation!$B$2))</f>
        <v>-16599.432657537225</v>
      </c>
      <c r="X13" s="78">
        <f>IF(L13="","",L13*(Inflation!$B$23/Inflation!$B$2))</f>
        <v>-16599.432657537225</v>
      </c>
      <c r="Y13" s="78">
        <f>IF(M13="","",M13*(Inflation!$B$23/Inflation!$B$2))</f>
        <v>-16599.432657537225</v>
      </c>
      <c r="Z13" s="78">
        <f>IF(N13="","",N13*(Inflation!$B$23/Inflation!$B$2))</f>
        <v>-12334.300655253355</v>
      </c>
      <c r="AA13" s="78">
        <f>IF(O13="","",O13*(Inflation!$B$23/Inflation!$B$2))</f>
        <v>-12334.300655253355</v>
      </c>
      <c r="AB13" s="78">
        <f>IF(P13="","",P13*(Inflation!$B$23/Inflation!$B$2))</f>
        <v>-12334.300655253355</v>
      </c>
    </row>
  </sheetData>
  <mergeCells count="7">
    <mergeCell ref="E3:J3"/>
    <mergeCell ref="K3:P3"/>
    <mergeCell ref="Q3:V3"/>
    <mergeCell ref="W3:AB3"/>
    <mergeCell ref="A5:A6"/>
    <mergeCell ref="B5:B6"/>
    <mergeCell ref="C5:C6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2"/>
  <sheetViews>
    <sheetView topLeftCell="A18" workbookViewId="0">
      <selection activeCell="C21" sqref="C21"/>
    </sheetView>
  </sheetViews>
  <sheetFormatPr defaultRowHeight="12.75" x14ac:dyDescent="0.35"/>
  <cols>
    <col min="1" max="1" width="6.53125" customWidth="1"/>
    <col min="2" max="2" width="9.53125" bestFit="1" customWidth="1"/>
    <col min="3" max="3" width="10.46484375" customWidth="1"/>
    <col min="4" max="4" width="97.796875" customWidth="1"/>
    <col min="5" max="5" width="11.19921875" customWidth="1"/>
    <col min="6" max="6" width="11" customWidth="1"/>
    <col min="7" max="7" width="11.796875" customWidth="1"/>
    <col min="8" max="8" width="11.53125" customWidth="1"/>
    <col min="9" max="9" width="10.796875" customWidth="1"/>
    <col min="10" max="10" width="11.53125" customWidth="1"/>
    <col min="11" max="11" width="11.46484375" customWidth="1"/>
    <col min="12" max="12" width="10.53125" customWidth="1"/>
    <col min="13" max="14" width="11.46484375" customWidth="1"/>
    <col min="15" max="15" width="10.46484375" customWidth="1"/>
    <col min="16" max="16" width="11" customWidth="1"/>
  </cols>
  <sheetData>
    <row r="1" spans="1:16" ht="14.25" x14ac:dyDescent="0.45">
      <c r="A1" s="6" t="s">
        <v>732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4.25" x14ac:dyDescent="0.4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 x14ac:dyDescent="0.45">
      <c r="A3" s="68"/>
      <c r="B3" s="68"/>
      <c r="C3" s="68"/>
      <c r="D3" s="68"/>
      <c r="E3" s="118" t="s">
        <v>112</v>
      </c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1:16" ht="14.25" x14ac:dyDescent="0.45">
      <c r="A4" s="68"/>
      <c r="B4" s="68"/>
      <c r="C4" s="68"/>
      <c r="D4" s="68"/>
      <c r="E4" s="119" t="s">
        <v>66</v>
      </c>
      <c r="F4" s="119"/>
      <c r="G4" s="119"/>
      <c r="H4" s="119"/>
      <c r="I4" s="119"/>
      <c r="J4" s="119"/>
      <c r="K4" s="120" t="s">
        <v>691</v>
      </c>
      <c r="L4" s="120"/>
      <c r="M4" s="120"/>
      <c r="N4" s="120"/>
      <c r="O4" s="120"/>
      <c r="P4" s="120"/>
    </row>
    <row r="5" spans="1:16" ht="28.5" x14ac:dyDescent="0.45">
      <c r="A5" s="66" t="str">
        <f>'[1]Table A-1'!A3</f>
        <v>Agency</v>
      </c>
      <c r="B5" s="66" t="str">
        <f>'[1]Table A-1'!B3</f>
        <v>Subagency</v>
      </c>
      <c r="C5" s="66" t="str">
        <f>'[1]Table A-1'!C3</f>
        <v>RIN</v>
      </c>
      <c r="D5" s="66" t="str">
        <f>'[1]Table A-1'!D3</f>
        <v>Title</v>
      </c>
      <c r="E5" s="69" t="s">
        <v>71</v>
      </c>
      <c r="F5" s="69" t="s">
        <v>72</v>
      </c>
      <c r="G5" s="69" t="s">
        <v>73</v>
      </c>
      <c r="H5" s="69" t="s">
        <v>74</v>
      </c>
      <c r="I5" s="69" t="s">
        <v>75</v>
      </c>
      <c r="J5" s="69" t="s">
        <v>76</v>
      </c>
      <c r="K5" s="69" t="s">
        <v>71</v>
      </c>
      <c r="L5" s="69" t="s">
        <v>72</v>
      </c>
      <c r="M5" s="69" t="s">
        <v>73</v>
      </c>
      <c r="N5" s="69" t="s">
        <v>74</v>
      </c>
      <c r="O5" s="69" t="s">
        <v>75</v>
      </c>
      <c r="P5" s="69" t="s">
        <v>76</v>
      </c>
    </row>
    <row r="6" spans="1:16" ht="14.25" x14ac:dyDescent="0.45">
      <c r="A6" s="66" t="s">
        <v>113</v>
      </c>
      <c r="B6" s="66" t="s">
        <v>118</v>
      </c>
      <c r="C6" s="66" t="str">
        <f>'Table A-1'!A6</f>
        <v>1870-AA14</v>
      </c>
      <c r="D6" s="66" t="str">
        <f>'Table A-1'!D6</f>
        <v>Nondiscrimination on the Basis of Sex in Education Programs or Activities Receiving Federal Financial Assistance</v>
      </c>
      <c r="E6" s="67" t="str">
        <f>'Table A-1'!AY6</f>
        <v/>
      </c>
      <c r="F6" s="67">
        <f>'Table A-1'!AX6</f>
        <v>8.5900909016757456</v>
      </c>
      <c r="G6" s="67" t="str">
        <f>'Table A-1'!AZ6</f>
        <v/>
      </c>
      <c r="H6" s="67" t="str">
        <f>'Table A-1'!BC6</f>
        <v/>
      </c>
      <c r="I6" s="67">
        <f>'Table A-1'!BB6</f>
        <v>7.0137947597857515</v>
      </c>
      <c r="J6" s="67" t="str">
        <f>'Table A-1'!BD6</f>
        <v/>
      </c>
      <c r="K6" s="67" t="str">
        <f>IF(E6="","",E6*(Inflation!$B$23/Inflation!$B$2))</f>
        <v/>
      </c>
      <c r="L6" s="67">
        <f>IF(F6="","",F6*(Inflation!$B$23/Inflation!$B$2))</f>
        <v>13.694531942468211</v>
      </c>
      <c r="M6" s="67" t="str">
        <f>IF(G6="","",G6*(Inflation!$B$23/Inflation!$B$2))</f>
        <v/>
      </c>
      <c r="N6" s="67" t="str">
        <f>IF(H6="","",H6*(Inflation!$B$23/Inflation!$B$2))</f>
        <v/>
      </c>
      <c r="O6" s="67">
        <f>IF(I6="","",I6*(Inflation!$B$23/Inflation!$B$2))</f>
        <v>11.181562276257713</v>
      </c>
      <c r="P6" s="67" t="str">
        <f>IF(J6="","",J6*(Inflation!$B$23/Inflation!$B$2))</f>
        <v/>
      </c>
    </row>
    <row r="7" spans="1:16" ht="14.25" x14ac:dyDescent="0.45">
      <c r="A7" s="66" t="s">
        <v>96</v>
      </c>
      <c r="B7" s="66" t="s">
        <v>97</v>
      </c>
      <c r="C7" s="66" t="str">
        <f>'Table A-1'!A7</f>
        <v>0910-AI39</v>
      </c>
      <c r="D7" s="66" t="str">
        <f>'Table A-1'!D7</f>
        <v>Required Warnings for Cigarette Packages and Advertisements</v>
      </c>
      <c r="E7" s="67">
        <f>'Table A-1'!AY7</f>
        <v>77.079435195171243</v>
      </c>
      <c r="F7" s="67">
        <f>'Table A-1'!AX7</f>
        <v>82.719393867988671</v>
      </c>
      <c r="G7" s="67">
        <f>'Table A-1'!AZ7</f>
        <v>88.359352540806071</v>
      </c>
      <c r="H7" s="67">
        <f>'Table A-1'!BC7</f>
        <v>72.307162472018064</v>
      </c>
      <c r="I7" s="67">
        <f>'Table A-1'!BB7</f>
        <v>77.151742357643272</v>
      </c>
      <c r="J7" s="67">
        <f>'Table A-1'!BD7</f>
        <v>82.068629405740495</v>
      </c>
      <c r="K7" s="67">
        <f>IF(E7="","",E7*(Inflation!$B$23/Inflation!$B$2))</f>
        <v>122.88191120093528</v>
      </c>
      <c r="L7" s="67">
        <f>IF(F7="","",F7*(Inflation!$B$23/Inflation!$B$2))</f>
        <v>131.87327055710131</v>
      </c>
      <c r="M7" s="67">
        <f>IF(G7="","",G7*(Inflation!$B$23/Inflation!$B$2))</f>
        <v>140.86462991326729</v>
      </c>
      <c r="N7" s="67">
        <f>IF(H7="","",H7*(Inflation!$B$23/Inflation!$B$2))</f>
        <v>115.27383789956407</v>
      </c>
      <c r="O7" s="67">
        <f>IF(I7="","",I7*(Inflation!$B$23/Inflation!$B$2))</f>
        <v>122.99718503883486</v>
      </c>
      <c r="P7" s="67">
        <f>IF(J7="","",J7*(Inflation!$B$23/Inflation!$B$2))</f>
        <v>130.83580601600522</v>
      </c>
    </row>
    <row r="8" spans="1:16" ht="14.25" x14ac:dyDescent="0.45">
      <c r="A8" s="66" t="s">
        <v>96</v>
      </c>
      <c r="B8" s="66" t="s">
        <v>105</v>
      </c>
      <c r="C8" s="66" t="str">
        <f>'Table A-1'!A9</f>
        <v>0938-AT68</v>
      </c>
      <c r="D8" s="66" t="str">
        <f>'Table A-1'!D9</f>
        <v>CY 2020 Home Health Prospective Payment System Rate Update and Quality Reporting Requirements (CMS-1711-F)</v>
      </c>
      <c r="E8" s="67" t="str">
        <f>'Table A-1'!AY9</f>
        <v/>
      </c>
      <c r="F8" s="67">
        <f>'Table A-1'!AX9</f>
        <v>122.84986903995869</v>
      </c>
      <c r="G8" s="67" t="str">
        <f>'Table A-1'!AZ9</f>
        <v/>
      </c>
      <c r="H8" s="67" t="str">
        <f>'Table A-1'!BC9</f>
        <v/>
      </c>
      <c r="I8" s="67">
        <f>'Table A-1'!BB9</f>
        <v>122.84986903995869</v>
      </c>
      <c r="J8" s="67" t="str">
        <f>'Table A-1'!BD9</f>
        <v/>
      </c>
      <c r="K8" s="67" t="str">
        <f>IF(E8="","",E8*(Inflation!$B$23/Inflation!$B$2))</f>
        <v/>
      </c>
      <c r="L8" s="67">
        <f>IF(F8="","",F8*(Inflation!$B$23/Inflation!$B$2))</f>
        <v>195.85025059135936</v>
      </c>
      <c r="M8" s="67" t="str">
        <f>IF(G8="","",G8*(Inflation!$B$23/Inflation!$B$2))</f>
        <v/>
      </c>
      <c r="N8" s="67" t="str">
        <f>IF(H8="","",H8*(Inflation!$B$23/Inflation!$B$2))</f>
        <v/>
      </c>
      <c r="O8" s="67">
        <f>IF(I8="","",I8*(Inflation!$B$23/Inflation!$B$2))</f>
        <v>195.85025059135936</v>
      </c>
      <c r="P8" s="67" t="str">
        <f>IF(J8="","",J8*(Inflation!$B$23/Inflation!$B$2))</f>
        <v/>
      </c>
    </row>
    <row r="9" spans="1:16" ht="14.25" x14ac:dyDescent="0.45">
      <c r="A9" s="66" t="s">
        <v>96</v>
      </c>
      <c r="B9" s="66" t="s">
        <v>105</v>
      </c>
      <c r="C9" s="66" t="str">
        <f>'Table A-1'!A14</f>
        <v>0938-AU22</v>
      </c>
      <c r="D9" s="66" t="str">
        <f>'Table A-1'!D14</f>
        <v>CY 2020 Hospital Outpatient PPS Policy Changes:  Price Transparency Requirements for Hospitals to Make Standard Charges Public (CMS-1717-F2)</v>
      </c>
      <c r="E9" s="67">
        <f>'Table A-1'!AY14</f>
        <v>11.194822557381718</v>
      </c>
      <c r="F9" s="67">
        <f>'Table A-1'!AX14</f>
        <v>27.987056393454299</v>
      </c>
      <c r="G9" s="67">
        <f>'Table A-1'!AZ14</f>
        <v>46.559006023783617</v>
      </c>
      <c r="H9" s="67">
        <f>'Table A-1'!BC14</f>
        <v>10.995929770829253</v>
      </c>
      <c r="I9" s="67">
        <f>'Table A-1'!BB14</f>
        <v>27.489824427073135</v>
      </c>
      <c r="J9" s="67">
        <f>'Table A-1'!BD14</f>
        <v>45.731815561432143</v>
      </c>
      <c r="K9" s="67">
        <f>IF(E9="","",E9*(Inflation!$B$23/Inflation!$B$2))</f>
        <v>17.847058530244478</v>
      </c>
      <c r="L9" s="67">
        <f>IF(F9="","",F9*(Inflation!$B$23/Inflation!$B$2))</f>
        <v>44.617646325611204</v>
      </c>
      <c r="M9" s="67">
        <f>IF(G9="","",G9*(Inflation!$B$23/Inflation!$B$2))</f>
        <v>74.225500346904539</v>
      </c>
      <c r="N9" s="67">
        <f>IF(H9="","",H9*(Inflation!$B$23/Inflation!$B$2))</f>
        <v>17.529978810163996</v>
      </c>
      <c r="O9" s="67">
        <f>IF(I9="","",I9*(Inflation!$B$23/Inflation!$B$2))</f>
        <v>43.824947025409998</v>
      </c>
      <c r="P9" s="67">
        <f>IF(J9="","",J9*(Inflation!$B$23/Inflation!$B$2))</f>
        <v>72.906773183380878</v>
      </c>
    </row>
    <row r="10" spans="1:16" ht="14.25" x14ac:dyDescent="0.45">
      <c r="A10" s="66" t="s">
        <v>96</v>
      </c>
      <c r="B10" s="66" t="s">
        <v>105</v>
      </c>
      <c r="C10" s="66" t="str">
        <f>'Table A-1'!A15</f>
        <v>0938-AT53</v>
      </c>
      <c r="D10" s="66" t="str">
        <f>'Table A-1'!D15</f>
        <v>Exchange Program Integrity (CMS-9922-F)</v>
      </c>
      <c r="E10" s="67" t="str">
        <f>'Table A-1'!AY15</f>
        <v/>
      </c>
      <c r="F10" s="67">
        <f>'Table A-1'!AX15</f>
        <v>216.00466950978472</v>
      </c>
      <c r="G10" s="67" t="str">
        <f>'Table A-1'!AZ15</f>
        <v/>
      </c>
      <c r="H10" s="67" t="str">
        <f>'Table A-1'!BC15</f>
        <v/>
      </c>
      <c r="I10" s="67">
        <f>'Table A-1'!BB15</f>
        <v>212.33225627236953</v>
      </c>
      <c r="J10" s="67" t="str">
        <f>'Table A-1'!BD15</f>
        <v/>
      </c>
      <c r="K10" s="67" t="str">
        <f>IF(E10="","",E10*(Inflation!$B$23/Inflation!$B$2))</f>
        <v/>
      </c>
      <c r="L10" s="67">
        <f>IF(F10="","",F10*(Inflation!$B$23/Inflation!$B$2))</f>
        <v>344.35990028312466</v>
      </c>
      <c r="M10" s="67" t="str">
        <f>IF(G10="","",G10*(Inflation!$B$23/Inflation!$B$2))</f>
        <v/>
      </c>
      <c r="N10" s="67" t="str">
        <f>IF(H10="","",H10*(Inflation!$B$23/Inflation!$B$2))</f>
        <v/>
      </c>
      <c r="O10" s="67">
        <f>IF(I10="","",I10*(Inflation!$B$23/Inflation!$B$2))</f>
        <v>338.50524973735287</v>
      </c>
      <c r="P10" s="67" t="str">
        <f>IF(J10="","",J10*(Inflation!$B$23/Inflation!$B$2))</f>
        <v/>
      </c>
    </row>
    <row r="11" spans="1:16" ht="14.25" x14ac:dyDescent="0.45">
      <c r="A11" s="66" t="s">
        <v>96</v>
      </c>
      <c r="B11" s="66" t="s">
        <v>105</v>
      </c>
      <c r="C11" s="66" t="str">
        <f>'Table A-1'!A25</f>
        <v>0938-AU33</v>
      </c>
      <c r="D11" s="66" t="str">
        <f>'Table A-1'!D25</f>
        <v>Clinical Laboratory Improvement Amendments and Patient Protection and Affordable Care Act; Additional Policy and Regulatory Revisions in Response to the COVID-19 Public Health Emergency  (CMS-3401)</v>
      </c>
      <c r="E11" s="67">
        <f>'Table A-1'!AY25</f>
        <v>545.53450025819552</v>
      </c>
      <c r="F11" s="67" t="str">
        <f>'Table A-1'!AX25</f>
        <v/>
      </c>
      <c r="G11" s="67">
        <f>'Table A-1'!AZ25</f>
        <v>6427.7886625474102</v>
      </c>
      <c r="H11" s="67">
        <f>'Table A-1'!BC25</f>
        <v>542.69317473601734</v>
      </c>
      <c r="I11" s="67" t="str">
        <f>'Table A-1'!BB25</f>
        <v/>
      </c>
      <c r="J11" s="67">
        <f>'Table A-1'!BD25</f>
        <v>6424.237005644688</v>
      </c>
      <c r="K11" s="67">
        <f>IF(E11="","",E11*(Inflation!$B$23/Inflation!$B$2))</f>
        <v>869.70437507790371</v>
      </c>
      <c r="L11" s="67" t="str">
        <f>IF(F11="","",F11*(Inflation!$B$23/Inflation!$B$2))</f>
        <v/>
      </c>
      <c r="M11" s="67">
        <f>IF(G11="","",G11*(Inflation!$B$23/Inflation!$B$2))</f>
        <v>10247.33709645827</v>
      </c>
      <c r="N11" s="67">
        <f>IF(H11="","",H11*(Inflation!$B$23/Inflation!$B$2))</f>
        <v>865.1746647910395</v>
      </c>
      <c r="O11" s="67" t="str">
        <f>IF(I11="","",I11*(Inflation!$B$23/Inflation!$B$2))</f>
        <v/>
      </c>
      <c r="P11" s="67">
        <f>IF(J11="","",J11*(Inflation!$B$23/Inflation!$B$2))</f>
        <v>10241.674958599689</v>
      </c>
    </row>
    <row r="12" spans="1:16" ht="14.25" x14ac:dyDescent="0.45">
      <c r="A12" s="66" t="s">
        <v>96</v>
      </c>
      <c r="B12" s="66" t="s">
        <v>118</v>
      </c>
      <c r="C12" s="66" t="str">
        <f>'Table A-1'!A29</f>
        <v>0945-AA11</v>
      </c>
      <c r="D12" s="66" t="str">
        <f>'Table A-1'!D29</f>
        <v xml:space="preserve">Nondiscrimination in Health and Health Education Programs or Activities </v>
      </c>
      <c r="E12" s="67">
        <f>'Table A-1'!AY29</f>
        <v>-239.93752600718747</v>
      </c>
      <c r="F12" s="67">
        <f>'Table A-1'!AX29</f>
        <v>-178.82136372233782</v>
      </c>
      <c r="G12" s="67">
        <f>'Table A-1'!AZ29</f>
        <v>-49.798354454321924</v>
      </c>
      <c r="H12" s="67">
        <f>'Table A-1'!BC29</f>
        <v>-139.58629657650843</v>
      </c>
      <c r="I12" s="67">
        <f>'Table A-1'!BB29</f>
        <v>-110.91451673917156</v>
      </c>
      <c r="J12" s="67">
        <f>'Table A-1'!BD29</f>
        <v>-34.707944013618317</v>
      </c>
      <c r="K12" s="67">
        <f>IF(E12="","",E12*(Inflation!$B$23/Inflation!$B$2))</f>
        <v>-382.51424248155854</v>
      </c>
      <c r="L12" s="67">
        <f>IF(F12="","",F12*(Inflation!$B$23/Inflation!$B$2))</f>
        <v>-285.08136939663325</v>
      </c>
      <c r="M12" s="67">
        <f>IF(G12="","",G12*(Inflation!$B$23/Inflation!$B$2))</f>
        <v>-79.389748439568748</v>
      </c>
      <c r="N12" s="67">
        <f>IF(H12="","",H12*(Inflation!$B$23/Inflation!$B$2))</f>
        <v>-222.53187062606392</v>
      </c>
      <c r="O12" s="67">
        <f>IF(I12="","",I12*(Inflation!$B$23/Inflation!$B$2))</f>
        <v>-176.82262152449402</v>
      </c>
      <c r="P12" s="67">
        <f>IF(J12="","",J12*(Inflation!$B$23/Inflation!$B$2))</f>
        <v>-55.332248912426714</v>
      </c>
    </row>
    <row r="13" spans="1:16" ht="14.25" x14ac:dyDescent="0.45">
      <c r="A13" s="66" t="s">
        <v>114</v>
      </c>
      <c r="B13" s="66" t="s">
        <v>667</v>
      </c>
      <c r="C13" s="66" t="str">
        <f>'Table A-1'!A34</f>
        <v>1117-AB55</v>
      </c>
      <c r="D13" s="66" t="str">
        <f>'Table A-1'!D34</f>
        <v>Implementation of the SUPPORT Act: Dispensing and Administering Controlled Substances for Medicated-Assisted Treatment</v>
      </c>
      <c r="E13" s="67" t="str">
        <f>'Table A-1'!AY34</f>
        <v/>
      </c>
      <c r="F13" s="67">
        <f>'Table A-1'!AX34</f>
        <v>-409.70464346510312</v>
      </c>
      <c r="G13" s="67" t="str">
        <f>'Table A-1'!AZ34</f>
        <v/>
      </c>
      <c r="H13" s="67" t="str">
        <f>'Table A-1'!BC34</f>
        <v/>
      </c>
      <c r="I13" s="67">
        <f>'Table A-1'!BB34</f>
        <v>-433.09477964819371</v>
      </c>
      <c r="J13" s="67" t="str">
        <f>'Table A-1'!BD34</f>
        <v/>
      </c>
      <c r="K13" s="67" t="str">
        <f>IF(E13="","",E13*(Inflation!$B$23/Inflation!$B$2))</f>
        <v/>
      </c>
      <c r="L13" s="67">
        <f>IF(F13="","",F13*(Inflation!$B$23/Inflation!$B$2))</f>
        <v>-653.16111216190654</v>
      </c>
      <c r="M13" s="67" t="str">
        <f>IF(G13="","",G13*(Inflation!$B$23/Inflation!$B$2))</f>
        <v/>
      </c>
      <c r="N13" s="67" t="str">
        <f>IF(H13="","",H13*(Inflation!$B$23/Inflation!$B$2))</f>
        <v/>
      </c>
      <c r="O13" s="67">
        <f>IF(I13="","",I13*(Inflation!$B$23/Inflation!$B$2))</f>
        <v>-690.45023642897672</v>
      </c>
      <c r="P13" s="67" t="str">
        <f>IF(J13="","",J13*(Inflation!$B$23/Inflation!$B$2))</f>
        <v/>
      </c>
    </row>
    <row r="14" spans="1:16" ht="14.25" x14ac:dyDescent="0.45">
      <c r="A14" s="66" t="s">
        <v>103</v>
      </c>
      <c r="B14" s="66" t="s">
        <v>682</v>
      </c>
      <c r="C14" s="66" t="str">
        <f>'Table A-1'!A35</f>
        <v>1205-AB85</v>
      </c>
      <c r="D14" s="66" t="str">
        <f>'Table A-1'!D35</f>
        <v>Apprenticeship Programs, Labor Standards for Registration, Amendment of Regulations</v>
      </c>
      <c r="E14" s="67">
        <f>'Table A-1'!AY35</f>
        <v>34.056673524320509</v>
      </c>
      <c r="F14" s="67">
        <f>'Table A-1'!AX35</f>
        <v>34.056673524320509</v>
      </c>
      <c r="G14" s="67">
        <f>'Table A-1'!AZ35</f>
        <v>34.056673524320509</v>
      </c>
      <c r="H14" s="67">
        <f>'Table A-1'!BC35</f>
        <v>33.622830549488398</v>
      </c>
      <c r="I14" s="67">
        <f>'Table A-1'!BB35</f>
        <v>33.622830549488398</v>
      </c>
      <c r="J14" s="67">
        <f>'Table A-1'!BD35</f>
        <v>33.622830549488398</v>
      </c>
      <c r="K14" s="67">
        <f>IF(E14="","",E14*(Inflation!$B$23/Inflation!$B$2))</f>
        <v>54.293977650694679</v>
      </c>
      <c r="L14" s="67">
        <f>IF(F14="","",F14*(Inflation!$B$23/Inflation!$B$2))</f>
        <v>54.293977650694679</v>
      </c>
      <c r="M14" s="67">
        <f>IF(G14="","",G14*(Inflation!$B$23/Inflation!$B$2))</f>
        <v>54.293977650694679</v>
      </c>
      <c r="N14" s="67">
        <f>IF(H14="","",H14*(Inflation!$B$23/Inflation!$B$2))</f>
        <v>53.602334623297288</v>
      </c>
      <c r="O14" s="67">
        <f>IF(I14="","",I14*(Inflation!$B$23/Inflation!$B$2))</f>
        <v>53.602334623297288</v>
      </c>
      <c r="P14" s="67">
        <f>IF(J14="","",J14*(Inflation!$B$23/Inflation!$B$2))</f>
        <v>53.602334623297288</v>
      </c>
    </row>
    <row r="15" spans="1:16" ht="14.25" x14ac:dyDescent="0.45">
      <c r="A15" s="66" t="s">
        <v>103</v>
      </c>
      <c r="B15" s="66" t="s">
        <v>108</v>
      </c>
      <c r="C15" s="66" t="str">
        <f>'Table A-1'!A36</f>
        <v>1210-AB90</v>
      </c>
      <c r="D15" s="66" t="str">
        <f>'Table A-1'!D36</f>
        <v>Default Electronic Disclosures by Employee Pension Benefit Plans Under ERISA</v>
      </c>
      <c r="E15" s="67" t="str">
        <f>'Table A-1'!AY36</f>
        <v/>
      </c>
      <c r="F15" s="67">
        <f>'Table A-1'!AX36</f>
        <v>-259.55508645096955</v>
      </c>
      <c r="G15" s="67" t="str">
        <f>'Table A-1'!AZ36</f>
        <v/>
      </c>
      <c r="H15" s="67" t="str">
        <f>'Table A-1'!BC36</f>
        <v/>
      </c>
      <c r="I15" s="67">
        <f>'Table A-1'!BB36</f>
        <v>-263.6039753200734</v>
      </c>
      <c r="J15" s="67" t="str">
        <f>'Table A-1'!BD36</f>
        <v/>
      </c>
      <c r="K15" s="67" t="str">
        <f>IF(E15="","",E15*(Inflation!$B$23/Inflation!$B$2))</f>
        <v/>
      </c>
      <c r="L15" s="67">
        <f>IF(F15="","",F15*(Inflation!$B$23/Inflation!$B$2))</f>
        <v>-413.78903470503383</v>
      </c>
      <c r="M15" s="67" t="str">
        <f>IF(G15="","",G15*(Inflation!$B$23/Inflation!$B$2))</f>
        <v/>
      </c>
      <c r="N15" s="67" t="str">
        <f>IF(H15="","",H15*(Inflation!$B$23/Inflation!$B$2))</f>
        <v/>
      </c>
      <c r="O15" s="67">
        <f>IF(I15="","",I15*(Inflation!$B$23/Inflation!$B$2))</f>
        <v>-420.24387186381523</v>
      </c>
      <c r="P15" s="67" t="str">
        <f>IF(J15="","",J15*(Inflation!$B$23/Inflation!$B$2))</f>
        <v/>
      </c>
    </row>
    <row r="16" spans="1:16" ht="14.25" x14ac:dyDescent="0.45">
      <c r="A16" s="66" t="s">
        <v>103</v>
      </c>
      <c r="B16" s="66" t="s">
        <v>108</v>
      </c>
      <c r="C16" s="66" t="str">
        <f>'Table A-1'!A37</f>
        <v>1210-AB20</v>
      </c>
      <c r="D16" s="66" t="str">
        <f>'Table A-1'!D37</f>
        <v>Pension Benefit Statements- -Disclosure Regarding Lifetime Income, SECURE Act</v>
      </c>
      <c r="E16" s="67" t="str">
        <f>'Table A-1'!AY37</f>
        <v/>
      </c>
      <c r="F16" s="67">
        <f>'Table A-1'!AX37</f>
        <v>8.523976566534305</v>
      </c>
      <c r="G16" s="67" t="str">
        <f>'Table A-1'!AZ37</f>
        <v/>
      </c>
      <c r="H16" s="67" t="str">
        <f>'Table A-1'!BC37</f>
        <v/>
      </c>
      <c r="I16" s="67">
        <f>'Table A-1'!BB37</f>
        <v>8.523976566534305</v>
      </c>
      <c r="J16" s="67" t="str">
        <f>'Table A-1'!BD37</f>
        <v/>
      </c>
      <c r="K16" s="67" t="str">
        <f>IF(E16="","",E16*(Inflation!$B$23/Inflation!$B$2))</f>
        <v/>
      </c>
      <c r="L16" s="67">
        <f>IF(F16="","",F16*(Inflation!$B$23/Inflation!$B$2))</f>
        <v>13.589130860592245</v>
      </c>
      <c r="M16" s="67" t="str">
        <f>IF(G16="","",G16*(Inflation!$B$23/Inflation!$B$2))</f>
        <v/>
      </c>
      <c r="N16" s="67" t="str">
        <f>IF(H16="","",H16*(Inflation!$B$23/Inflation!$B$2))</f>
        <v/>
      </c>
      <c r="O16" s="67">
        <f>IF(I16="","",I16*(Inflation!$B$23/Inflation!$B$2))</f>
        <v>13.589130860592245</v>
      </c>
      <c r="P16" s="67" t="str">
        <f>IF(J16="","",J16*(Inflation!$B$23/Inflation!$B$2))</f>
        <v/>
      </c>
    </row>
    <row r="17" spans="1:16" ht="14.25" x14ac:dyDescent="0.45">
      <c r="A17" s="66" t="s">
        <v>103</v>
      </c>
      <c r="B17" s="66" t="s">
        <v>104</v>
      </c>
      <c r="C17" s="66" t="str">
        <f>'Table A-1'!A38</f>
        <v>1235-AA26</v>
      </c>
      <c r="D17" s="66" t="str">
        <f>'Table A-1'!D38</f>
        <v>Joint Employer Status Under the Fair Labor Standards Act</v>
      </c>
      <c r="E17" s="67">
        <f>'Table A-1'!AY38</f>
        <v>31.164387025439787</v>
      </c>
      <c r="F17" s="67" t="str">
        <f>'Table A-1'!AX38</f>
        <v/>
      </c>
      <c r="G17" s="67">
        <f>'Table A-1'!AZ38</f>
        <v>40.058168009498004</v>
      </c>
      <c r="H17" s="67">
        <f>'Table A-1'!BC38</f>
        <v>26.681342952174663</v>
      </c>
      <c r="I17" s="67" t="str">
        <f>'Table A-1'!BB38</f>
        <v/>
      </c>
      <c r="J17" s="67">
        <f>'Table A-1'!BD38</f>
        <v>34.27359501173656</v>
      </c>
      <c r="K17" s="67">
        <f>IF(E17="","",E17*(Inflation!$B$23/Inflation!$B$2))</f>
        <v>49.68302413471212</v>
      </c>
      <c r="L17" s="67" t="str">
        <f>IF(F17="","",F17*(Inflation!$B$23/Inflation!$B$2))</f>
        <v/>
      </c>
      <c r="M17" s="67">
        <f>IF(G17="","",G17*(Inflation!$B$23/Inflation!$B$2))</f>
        <v>63.86170619635849</v>
      </c>
      <c r="N17" s="67">
        <f>IF(H17="","",H17*(Inflation!$B$23/Inflation!$B$2))</f>
        <v>42.536046184939138</v>
      </c>
      <c r="O17" s="67" t="str">
        <f>IF(I17="","",I17*(Inflation!$B$23/Inflation!$B$2))</f>
        <v/>
      </c>
      <c r="P17" s="67">
        <f>IF(J17="","",J17*(Inflation!$B$23/Inflation!$B$2))</f>
        <v>54.639799164393366</v>
      </c>
    </row>
    <row r="18" spans="1:16" ht="14.25" x14ac:dyDescent="0.45">
      <c r="A18" s="66" t="s">
        <v>103</v>
      </c>
      <c r="B18" s="66" t="s">
        <v>104</v>
      </c>
      <c r="C18" s="66" t="str">
        <f>'Table A-1'!A39</f>
        <v>1235-AA35</v>
      </c>
      <c r="D18" s="66" t="str">
        <f>'Table A-1'!D39</f>
        <v>Paid Leave Under the Families First Coronavirus Response Act</v>
      </c>
      <c r="E18" s="67" t="str">
        <f>'Table A-1'!AY39</f>
        <v/>
      </c>
      <c r="F18" s="67">
        <f>'Table A-1'!AX39</f>
        <v>400.01045351145115</v>
      </c>
      <c r="G18" s="67" t="str">
        <f>'Table A-1'!AZ39</f>
        <v/>
      </c>
      <c r="H18" s="67" t="str">
        <f>'Table A-1'!BC39</f>
        <v/>
      </c>
      <c r="I18" s="67">
        <f>'Table A-1'!BB39</f>
        <v>400.01045351145115</v>
      </c>
      <c r="J18" s="67" t="str">
        <f>'Table A-1'!BD39</f>
        <v/>
      </c>
      <c r="K18" s="67" t="str">
        <f>IF(E18="","",E18*(Inflation!$B$23/Inflation!$B$2))</f>
        <v/>
      </c>
      <c r="L18" s="67">
        <f>IF(F18="","",F18*(Inflation!$B$23/Inflation!$B$2))</f>
        <v>637.70639864417842</v>
      </c>
      <c r="M18" s="67" t="str">
        <f>IF(G18="","",G18*(Inflation!$B$23/Inflation!$B$2))</f>
        <v/>
      </c>
      <c r="N18" s="67" t="str">
        <f>IF(H18="","",H18*(Inflation!$B$23/Inflation!$B$2))</f>
        <v/>
      </c>
      <c r="O18" s="67">
        <f>IF(I18="","",I18*(Inflation!$B$23/Inflation!$B$2))</f>
        <v>637.70639864417842</v>
      </c>
      <c r="P18" s="67" t="str">
        <f>IF(J18="","",J18*(Inflation!$B$23/Inflation!$B$2))</f>
        <v/>
      </c>
    </row>
    <row r="19" spans="1:16" ht="14.25" x14ac:dyDescent="0.45">
      <c r="A19" s="66" t="s">
        <v>119</v>
      </c>
      <c r="B19" s="66" t="s">
        <v>120</v>
      </c>
      <c r="C19" s="66" t="str">
        <f>'Table A-1'!A44</f>
        <v>1545-BP04</v>
      </c>
      <c r="D19" s="66" t="str">
        <f>'Table A-1'!D44</f>
        <v>Qualified Opportunity Funds</v>
      </c>
      <c r="E19" s="67" t="str">
        <f>'Table A-1'!AY44</f>
        <v/>
      </c>
      <c r="F19" s="67">
        <f>'Table A-1'!AX44</f>
        <v>0.11847237561369481</v>
      </c>
      <c r="G19" s="67" t="str">
        <f>'Table A-1'!AZ44</f>
        <v/>
      </c>
      <c r="H19" s="67" t="str">
        <f>'Table A-1'!BC44</f>
        <v/>
      </c>
      <c r="I19" s="67">
        <f>'Table A-1'!BB44</f>
        <v>0.11847237561369481</v>
      </c>
      <c r="J19" s="67" t="str">
        <f>'Table A-1'!BD44</f>
        <v/>
      </c>
      <c r="K19" s="67" t="str">
        <f>IF(E19="","",E19*(Inflation!$B$23/Inflation!$B$2))</f>
        <v/>
      </c>
      <c r="L19" s="67">
        <f>IF(F19="","",F19*(Inflation!$B$23/Inflation!$B$2))</f>
        <v>0.18887154405145293</v>
      </c>
      <c r="M19" s="67" t="str">
        <f>IF(G19="","",G19*(Inflation!$B$23/Inflation!$B$2))</f>
        <v/>
      </c>
      <c r="N19" s="67" t="str">
        <f>IF(H19="","",H19*(Inflation!$B$23/Inflation!$B$2))</f>
        <v/>
      </c>
      <c r="O19" s="67">
        <f>IF(I19="","",I19*(Inflation!$B$23/Inflation!$B$2))</f>
        <v>0.18887154405145293</v>
      </c>
      <c r="P19" s="67" t="str">
        <f>IF(J19="","",J19*(Inflation!$B$23/Inflation!$B$2))</f>
        <v/>
      </c>
    </row>
    <row r="20" spans="1:16" ht="14.25" x14ac:dyDescent="0.45">
      <c r="A20" s="66" t="s">
        <v>673</v>
      </c>
      <c r="B20" s="66" t="s">
        <v>683</v>
      </c>
      <c r="C20" s="66" t="str">
        <f>'Table A-1'!A46</f>
        <v>0648-BB38</v>
      </c>
      <c r="D20" s="66" t="str">
        <f>'Table A-1'!D46</f>
        <v>Taking and Importing Marine Mammals: Taking Marine Mammals Incidental to Geophysical Surveys Related to Oil and Gas Activities in the Gulf of Mexico</v>
      </c>
      <c r="E20" s="67">
        <f>'Table A-1'!AY46</f>
        <v>21.807173382716929</v>
      </c>
      <c r="F20" s="67" t="str">
        <f>'Table A-1'!AX46</f>
        <v/>
      </c>
      <c r="G20" s="67">
        <f>'Table A-1'!AZ46</f>
        <v>63.787757972898376</v>
      </c>
      <c r="H20" s="67">
        <f>'Table A-1'!BC46</f>
        <v>22.517504763261453</v>
      </c>
      <c r="I20" s="67" t="str">
        <f>'Table A-1'!BB46</f>
        <v/>
      </c>
      <c r="J20" s="67">
        <f>'Table A-1'!BD46</f>
        <v>63.787757972898376</v>
      </c>
      <c r="K20" s="67">
        <f>IF(E20="","",E20*(Inflation!$B$23/Inflation!$B$2))</f>
        <v>34.765526451681829</v>
      </c>
      <c r="L20" s="67" t="str">
        <f>IF(F20="","",F20*(Inflation!$B$23/Inflation!$B$2))</f>
        <v/>
      </c>
      <c r="M20" s="67">
        <f>IF(G20="","",G20*(Inflation!$B$23/Inflation!$B$2))</f>
        <v>101.69199594009864</v>
      </c>
      <c r="N20" s="67">
        <f>IF(H20="","",H20*(Inflation!$B$23/Inflation!$B$2))</f>
        <v>35.897954023397844</v>
      </c>
      <c r="O20" s="67" t="str">
        <f>IF(I20="","",I20*(Inflation!$B$23/Inflation!$B$2))</f>
        <v/>
      </c>
      <c r="P20" s="67">
        <f>IF(J20="","",J20*(Inflation!$B$23/Inflation!$B$2))</f>
        <v>101.69199594009864</v>
      </c>
    </row>
    <row r="21" spans="1:16" ht="14.25" x14ac:dyDescent="0.45">
      <c r="A21" s="102" t="s">
        <v>721</v>
      </c>
      <c r="B21" s="102" t="s">
        <v>721</v>
      </c>
      <c r="C21" s="66" t="str">
        <f>'Table A-1'!A47</f>
        <v>0331-AA03</v>
      </c>
      <c r="D21" s="66" t="str">
        <f>'Table A-1'!D47</f>
        <v>Update to the Regulations for Implementing the Procedural Provisions of the National Environmental Policy Act</v>
      </c>
      <c r="E21" s="67" t="str">
        <f>'Table A-1'!AY47</f>
        <v/>
      </c>
      <c r="F21" s="67">
        <f>'Table A-1'!AX47</f>
        <v>-58.8526007187441</v>
      </c>
      <c r="G21" s="67" t="str">
        <f>'Table A-1'!AZ47</f>
        <v/>
      </c>
      <c r="H21" s="67" t="str">
        <f>'Table A-1'!BC47</f>
        <v/>
      </c>
      <c r="I21" s="67">
        <f>'Table A-1'!BB47</f>
        <v>-58.8526007187441</v>
      </c>
      <c r="J21" s="67" t="str">
        <f>'Table A-1'!BD47</f>
        <v/>
      </c>
      <c r="K21" s="67" t="str">
        <f>IF(E21="","",E21*(Inflation!$B$23/Inflation!$B$2))</f>
        <v/>
      </c>
      <c r="L21" s="67">
        <f>IF(F21="","",F21*(Inflation!$B$23/Inflation!$B$2))</f>
        <v>-93.824248155853979</v>
      </c>
      <c r="M21" s="67" t="str">
        <f>IF(G21="","",G21*(Inflation!$B$23/Inflation!$B$2))</f>
        <v/>
      </c>
      <c r="N21" s="67" t="str">
        <f>IF(H21="","",H21*(Inflation!$B$23/Inflation!$B$2))</f>
        <v/>
      </c>
      <c r="O21" s="67">
        <f>IF(I21="","",I21*(Inflation!$B$23/Inflation!$B$2))</f>
        <v>-93.824248155853979</v>
      </c>
      <c r="P21" s="67" t="str">
        <f>IF(J21="","",J21*(Inflation!$B$23/Inflation!$B$2))</f>
        <v/>
      </c>
    </row>
    <row r="22" spans="1:16" ht="14.25" x14ac:dyDescent="0.45">
      <c r="A22" s="66" t="s">
        <v>115</v>
      </c>
      <c r="B22" s="66" t="s">
        <v>116</v>
      </c>
      <c r="C22" s="66" t="str">
        <f>'Table A-1'!A59</f>
        <v>1615-AC19</v>
      </c>
      <c r="D22" s="66" t="str">
        <f>'Table A-1'!D59</f>
        <v>Removal of 30-Day Processing Provision for Asylum Applicant-Related Form I-765 Employment Authorization Applications</v>
      </c>
      <c r="E22" s="67">
        <f>'Table A-1'!AY59</f>
        <v>0</v>
      </c>
      <c r="F22" s="67">
        <f>'Table A-1'!AX59</f>
        <v>271.63691028615619</v>
      </c>
      <c r="G22" s="67">
        <f>'Table A-1'!AZ59</f>
        <v>543.27382057231239</v>
      </c>
      <c r="H22" s="67">
        <f>'Table A-1'!BC59</f>
        <v>0</v>
      </c>
      <c r="I22" s="67">
        <f>'Table A-1'!BB59</f>
        <v>271.63691028615619</v>
      </c>
      <c r="J22" s="67">
        <f>'Table A-1'!BD59</f>
        <v>543.27382057231239</v>
      </c>
      <c r="K22" s="67">
        <f>IF(E22="","",E22*(Inflation!$B$23/Inflation!$B$2))</f>
        <v>0</v>
      </c>
      <c r="L22" s="67">
        <f>IF(F22="","",F22*(Inflation!$B$23/Inflation!$B$2))</f>
        <v>433.05017225620463</v>
      </c>
      <c r="M22" s="67">
        <f>IF(G22="","",G22*(Inflation!$B$23/Inflation!$B$2))</f>
        <v>866.10034451240927</v>
      </c>
      <c r="N22" s="67">
        <f>IF(H22="","",H22*(Inflation!$B$23/Inflation!$B$2))</f>
        <v>0</v>
      </c>
      <c r="O22" s="67">
        <f>IF(I22="","",I22*(Inflation!$B$23/Inflation!$B$2))</f>
        <v>433.05017225620463</v>
      </c>
      <c r="P22" s="67">
        <f>IF(J22="","",J22*(Inflation!$B$23/Inflation!$B$2))</f>
        <v>866.10034451240927</v>
      </c>
    </row>
    <row r="23" spans="1:16" ht="14.25" x14ac:dyDescent="0.45">
      <c r="A23" s="66" t="s">
        <v>115</v>
      </c>
      <c r="B23" s="66" t="s">
        <v>116</v>
      </c>
      <c r="C23" s="66" t="str">
        <f>'Table A-1'!A60</f>
        <v>1615-AC27</v>
      </c>
      <c r="D23" s="66" t="str">
        <f>'Table A-1'!D60</f>
        <v>Asylum Application, Interview, and Employment Authorization for Applicants</v>
      </c>
      <c r="E23" s="67">
        <f>'Table A-1'!AY60</f>
        <v>18.987938901778804</v>
      </c>
      <c r="F23" s="67">
        <f>'Table A-1'!AX60</f>
        <v>1588.942701082753</v>
      </c>
      <c r="G23" s="67">
        <f>'Table A-1'!AZ60</f>
        <v>3158.8133217324048</v>
      </c>
      <c r="H23" s="67">
        <f>'Table A-1'!BC60</f>
        <v>18.987938901778804</v>
      </c>
      <c r="I23" s="67">
        <f>'Table A-1'!BB60</f>
        <v>1588.7323472544469</v>
      </c>
      <c r="J23" s="67">
        <f>'Table A-1'!BD60</f>
        <v>3158.4627320185609</v>
      </c>
      <c r="K23" s="67">
        <f>IF(E23="","",E23*(Inflation!$B$23/Inflation!$B$2))</f>
        <v>30.271034240314972</v>
      </c>
      <c r="L23" s="67">
        <f>IF(F23="","",F23*(Inflation!$B$23/Inflation!$B$2))</f>
        <v>2533.1311186107005</v>
      </c>
      <c r="M23" s="67">
        <f>IF(G23="","",G23*(Inflation!$B$23/Inflation!$B$2))</f>
        <v>5035.8570625043931</v>
      </c>
      <c r="N23" s="67">
        <f>IF(H23="","",H23*(Inflation!$B$23/Inflation!$B$2))</f>
        <v>30.271034240314972</v>
      </c>
      <c r="O23" s="67">
        <f>IF(I23="","",I23*(Inflation!$B$23/Inflation!$B$2))</f>
        <v>2532.7957674189688</v>
      </c>
      <c r="P23" s="67">
        <f>IF(J23="","",J23*(Inflation!$B$23/Inflation!$B$2))</f>
        <v>5035.2981438515062</v>
      </c>
    </row>
    <row r="24" spans="1:16" ht="14.25" x14ac:dyDescent="0.45">
      <c r="A24" s="88" t="s">
        <v>100</v>
      </c>
      <c r="B24" s="88" t="s">
        <v>102</v>
      </c>
      <c r="C24" s="66" t="str">
        <f>'Table A-1'!A65</f>
        <v>2040-AF77</v>
      </c>
      <c r="D24" s="66" t="str">
        <f>'Table A-1'!D65</f>
        <v>Effluent Limitations Guidelines and Standards for the Steam Electric Power Generating Point Source Category--Reconsideration</v>
      </c>
      <c r="E24" s="67" t="str">
        <f>'Table A-1'!AY65</f>
        <v/>
      </c>
      <c r="F24" s="67">
        <f>'Table A-1'!AX65</f>
        <v>-110.62995858218763</v>
      </c>
      <c r="G24" s="67" t="str">
        <f>'Table A-1'!AZ65</f>
        <v/>
      </c>
      <c r="H24" s="67" t="str">
        <f>'Table A-1'!BC65</f>
        <v/>
      </c>
      <c r="I24" s="67">
        <f>'Table A-1'!BB65</f>
        <v>-91.830096339462941</v>
      </c>
      <c r="J24" s="67" t="str">
        <f>'Table A-1'!BD65</f>
        <v/>
      </c>
      <c r="K24" s="67" t="str">
        <f>IF(E24="","",E24*(Inflation!$B$23/Inflation!$B$2))</f>
        <v/>
      </c>
      <c r="L24" s="67">
        <f>IF(F24="","",F24*(Inflation!$B$23/Inflation!$B$2))</f>
        <v>-176.36897198633301</v>
      </c>
      <c r="M24" s="67" t="str">
        <f>IF(G24="","",G24*(Inflation!$B$23/Inflation!$B$2))</f>
        <v/>
      </c>
      <c r="N24" s="67" t="str">
        <f>IF(H24="","",H24*(Inflation!$B$23/Inflation!$B$2))</f>
        <v/>
      </c>
      <c r="O24" s="67">
        <f>IF(I24="","",I24*(Inflation!$B$23/Inflation!$B$2))</f>
        <v>-146.39777413244636</v>
      </c>
      <c r="P24" s="67" t="str">
        <f>IF(J24="","",J24*(Inflation!$B$23/Inflation!$B$2))</f>
        <v/>
      </c>
    </row>
    <row r="25" spans="1:16" ht="14.25" x14ac:dyDescent="0.45">
      <c r="A25" s="66" t="s">
        <v>100</v>
      </c>
      <c r="B25" s="66" t="s">
        <v>101</v>
      </c>
      <c r="C25" s="66" t="str">
        <f>'Table A-1'!A69</f>
        <v>2060-AM75</v>
      </c>
      <c r="D25" s="66" t="str">
        <f>'Table A-1'!D69</f>
        <v>Reclassification of Major Sources as Area Sources Under Section 112 of the Clean Air Act</v>
      </c>
      <c r="E25" s="67" t="str">
        <f>'Table A-1'!AY69</f>
        <v/>
      </c>
      <c r="F25" s="67">
        <f>'Table A-1'!AX69</f>
        <v>-50.350759635820289</v>
      </c>
      <c r="G25" s="67" t="str">
        <f>'Table A-1'!AZ69</f>
        <v/>
      </c>
      <c r="H25" s="67" t="str">
        <f>'Table A-1'!BC69</f>
        <v/>
      </c>
      <c r="I25" s="67">
        <f>'Table A-1'!BB69</f>
        <v>-56.27437841650503</v>
      </c>
      <c r="J25" s="67" t="str">
        <f>'Table A-1'!BD69</f>
        <v/>
      </c>
      <c r="K25" s="67" t="str">
        <f>IF(E25="","",E25*(Inflation!$B$23/Inflation!$B$2))</f>
        <v/>
      </c>
      <c r="L25" s="67">
        <f>IF(F25="","",F25*(Inflation!$B$23/Inflation!$B$2))</f>
        <v>-80.270406221867489</v>
      </c>
      <c r="M25" s="67" t="str">
        <f>IF(G25="","",G25*(Inflation!$B$23/Inflation!$B$2))</f>
        <v/>
      </c>
      <c r="N25" s="67" t="str">
        <f>IF(H25="","",H25*(Inflation!$B$23/Inflation!$B$2))</f>
        <v/>
      </c>
      <c r="O25" s="67">
        <f>IF(I25="","",I25*(Inflation!$B$23/Inflation!$B$2))</f>
        <v>-89.71398342444013</v>
      </c>
      <c r="P25" s="67" t="str">
        <f>IF(J25="","",J25*(Inflation!$B$23/Inflation!$B$2))</f>
        <v/>
      </c>
    </row>
    <row r="26" spans="1:16" ht="14.25" x14ac:dyDescent="0.45">
      <c r="A26" s="66" t="s">
        <v>110</v>
      </c>
      <c r="B26" s="66" t="s">
        <v>684</v>
      </c>
      <c r="C26" s="66" t="str">
        <f>'Table A-1'!A71</f>
        <v>2126-AC19</v>
      </c>
      <c r="D26" s="66" t="str">
        <f>'Table A-1'!D71</f>
        <v>Hours of Service of Drivers</v>
      </c>
      <c r="E26" s="67" t="str">
        <f>'Table A-1'!AY71</f>
        <v/>
      </c>
      <c r="F26" s="67">
        <f>'Table A-1'!AX71</f>
        <v>-197.3985535486093</v>
      </c>
      <c r="G26" s="67" t="str">
        <f>'Table A-1'!AZ71</f>
        <v/>
      </c>
      <c r="H26" s="67" t="str">
        <f>'Table A-1'!BC71</f>
        <v/>
      </c>
      <c r="I26" s="67">
        <f>'Table A-1'!BB71</f>
        <v>-200.5800686973781</v>
      </c>
      <c r="J26" s="67" t="str">
        <f>'Table A-1'!BD71</f>
        <v/>
      </c>
      <c r="K26" s="67" t="str">
        <f>IF(E26="","",E26*(Inflation!$B$23/Inflation!$B$2))</f>
        <v/>
      </c>
      <c r="L26" s="67">
        <f>IF(F26="","",F26*(Inflation!$B$23/Inflation!$B$2))</f>
        <v>-314.6975774658099</v>
      </c>
      <c r="M26" s="67" t="str">
        <f>IF(G26="","",G26*(Inflation!$B$23/Inflation!$B$2))</f>
        <v/>
      </c>
      <c r="N26" s="67" t="str">
        <f>IF(H26="","",H26*(Inflation!$B$23/Inflation!$B$2))</f>
        <v/>
      </c>
      <c r="O26" s="67">
        <f>IF(I26="","",I26*(Inflation!$B$23/Inflation!$B$2))</f>
        <v>-319.7696263333907</v>
      </c>
      <c r="P26" s="67" t="str">
        <f>IF(J26="","",J26*(Inflation!$B$23/Inflation!$B$2))</f>
        <v/>
      </c>
    </row>
    <row r="27" spans="1:16" ht="14.25" x14ac:dyDescent="0.45">
      <c r="A27" s="66" t="s">
        <v>109</v>
      </c>
      <c r="B27" s="66" t="s">
        <v>109</v>
      </c>
      <c r="C27" s="66" t="str">
        <f>'Table A-1'!A73</f>
        <v>2900-AQ48</v>
      </c>
      <c r="D27" s="66" t="str">
        <f>'Table A-1'!D73</f>
        <v>Program of Comprehensive Assistance for Family Caregivers Amendments Under the VA MISSION Act of 2018</v>
      </c>
      <c r="E27" s="67" t="str">
        <f>'Table A-1'!AY73</f>
        <v/>
      </c>
      <c r="F27" s="67">
        <f>'Table A-1'!AX73</f>
        <v>60.044432818873808</v>
      </c>
      <c r="G27" s="67" t="str">
        <f>'Table A-1'!AZ73</f>
        <v/>
      </c>
      <c r="H27" s="67" t="str">
        <f>'Table A-1'!BC73</f>
        <v/>
      </c>
      <c r="I27" s="67">
        <f>'Table A-1'!BB73</f>
        <v>62.721872324319783</v>
      </c>
      <c r="J27" s="67" t="str">
        <f>'Table A-1'!BD73</f>
        <v/>
      </c>
      <c r="K27" s="67" t="str">
        <f>IF(E27="","",E27*(Inflation!$B$23/Inflation!$B$2))</f>
        <v/>
      </c>
      <c r="L27" s="67">
        <f>IF(F27="","",F27*(Inflation!$B$23/Inflation!$B$2))</f>
        <v>95.724295891332702</v>
      </c>
      <c r="M27" s="67" t="str">
        <f>IF(G27="","",G27*(Inflation!$B$23/Inflation!$B$2))</f>
        <v/>
      </c>
      <c r="N27" s="67" t="str">
        <f>IF(H27="","",H27*(Inflation!$B$23/Inflation!$B$2))</f>
        <v/>
      </c>
      <c r="O27" s="67">
        <f>IF(I27="","",I27*(Inflation!$B$23/Inflation!$B$2))</f>
        <v>99.992735102401269</v>
      </c>
      <c r="P27" s="67" t="str">
        <f>IF(J27="","",J27*(Inflation!$B$23/Inflation!$B$2))</f>
        <v/>
      </c>
    </row>
    <row r="28" spans="1:16" ht="14.25" x14ac:dyDescent="0.45">
      <c r="A28" s="66" t="s">
        <v>113</v>
      </c>
      <c r="B28" s="66" t="s">
        <v>117</v>
      </c>
      <c r="C28" s="66" t="str">
        <f>'Table A-1'!A76</f>
        <v>1840-AD38</v>
      </c>
      <c r="D28" s="66" t="str">
        <f>'Table A-1'!D76</f>
        <v>Ensuring Student Access to High Quality and Innovative Postsecondary Educational Programs</v>
      </c>
      <c r="E28" s="67">
        <f>'Table A-1'!AY76</f>
        <v>-0.18230665119876255</v>
      </c>
      <c r="F28" s="67">
        <f>'Table A-1'!AX76</f>
        <v>-0.21035382830626448</v>
      </c>
      <c r="G28" s="67">
        <f>'Table A-1'!AZ76</f>
        <v>-0.24541279969064186</v>
      </c>
      <c r="H28" s="67">
        <f>'Table A-1'!BC76</f>
        <v>-0.18230665119876255</v>
      </c>
      <c r="I28" s="67">
        <f>'Table A-1'!BB76</f>
        <v>-0.21035382830626448</v>
      </c>
      <c r="J28" s="67">
        <f>'Table A-1'!BD76</f>
        <v>-0.24541279969064186</v>
      </c>
      <c r="K28" s="67">
        <f>IF(E28="","",E28*(Inflation!$B$23/Inflation!$B$2))</f>
        <v>-0.29063769950080848</v>
      </c>
      <c r="L28" s="67">
        <f>IF(F28="","",F28*(Inflation!$B$23/Inflation!$B$2))</f>
        <v>-0.33535119173170208</v>
      </c>
      <c r="M28" s="67">
        <f>IF(G28="","",G28*(Inflation!$B$23/Inflation!$B$2))</f>
        <v>-0.39124305702031908</v>
      </c>
      <c r="N28" s="67">
        <f>IF(H28="","",H28*(Inflation!$B$23/Inflation!$B$2))</f>
        <v>-0.29063769950080848</v>
      </c>
      <c r="O28" s="67">
        <f>IF(I28="","",I28*(Inflation!$B$23/Inflation!$B$2))</f>
        <v>-0.33535119173170208</v>
      </c>
      <c r="P28" s="67">
        <f>IF(J28="","",J28*(Inflation!$B$23/Inflation!$B$2))</f>
        <v>-0.39124305702031908</v>
      </c>
    </row>
    <row r="29" spans="1:16" ht="14.25" x14ac:dyDescent="0.45">
      <c r="A29" s="66" t="s">
        <v>685</v>
      </c>
      <c r="B29" s="66" t="s">
        <v>686</v>
      </c>
      <c r="C29" s="66" t="str">
        <f>'Table A-1'!A85</f>
        <v>0750-AJ81</v>
      </c>
      <c r="D29" s="66" t="str">
        <f>'Table A-1'!D85</f>
        <v xml:space="preserve">Defense Federal Acquisition Regulation Supplement: Assessing Contractor Implementation of Cybersecurity Requirements (DFARS Case 2019-D041)
</v>
      </c>
      <c r="E29" s="67" t="str">
        <f>'Table A-1'!AY85</f>
        <v/>
      </c>
      <c r="F29" s="67">
        <f>'Table A-1'!AX85</f>
        <v>4904.7254219084371</v>
      </c>
      <c r="G29" s="67" t="str">
        <f>'Table A-1'!AZ85</f>
        <v/>
      </c>
      <c r="H29" s="67" t="str">
        <f>'Table A-1'!BC85</f>
        <v/>
      </c>
      <c r="I29" s="67">
        <f>'Table A-1'!BB85</f>
        <v>5536.8299517248824</v>
      </c>
      <c r="J29" s="67" t="str">
        <f>'Table A-1'!BD85</f>
        <v/>
      </c>
      <c r="K29" s="67" t="str">
        <f>IF(E29="","",E29*(Inflation!$B$23/Inflation!$B$2))</f>
        <v/>
      </c>
      <c r="L29" s="67">
        <f>IF(F29="","",F29*(Inflation!$B$23/Inflation!$B$2))</f>
        <v>7819.2326167651991</v>
      </c>
      <c r="M29" s="67" t="str">
        <f>IF(G29="","",G29*(Inflation!$B$23/Inflation!$B$2))</f>
        <v/>
      </c>
      <c r="N29" s="67" t="str">
        <f>IF(H29="","",H29*(Inflation!$B$23/Inflation!$B$2))</f>
        <v/>
      </c>
      <c r="O29" s="67">
        <f>IF(I29="","",I29*(Inflation!$B$23/Inflation!$B$2))</f>
        <v>8826.9490395170797</v>
      </c>
      <c r="P29" s="67" t="str">
        <f>IF(J29="","",J29*(Inflation!$B$23/Inflation!$B$2))</f>
        <v/>
      </c>
    </row>
    <row r="30" spans="1:16" ht="14.25" x14ac:dyDescent="0.45">
      <c r="A30" s="66" t="s">
        <v>687</v>
      </c>
      <c r="B30" s="66" t="s">
        <v>687</v>
      </c>
      <c r="C30" s="66" t="str">
        <f>'Table A-1'!A109</f>
        <v>9000-AN65</v>
      </c>
      <c r="D30" s="66" t="str">
        <f>'Table A-1'!D109</f>
        <v>Federal Acquisition Regulation (FAR); FAR Case 2018-004; Increased Micro-Purchase and Simplified Acquisition Thresholds</v>
      </c>
      <c r="E30" s="67" t="str">
        <f>'Table A-1'!AY109</f>
        <v/>
      </c>
      <c r="F30" s="67">
        <f>'Table A-1'!AX109</f>
        <v>-152.41314545110652</v>
      </c>
      <c r="G30" s="67" t="str">
        <f>'Table A-1'!AZ109</f>
        <v/>
      </c>
      <c r="H30" s="67" t="str">
        <f>'Table A-1'!BC109</f>
        <v/>
      </c>
      <c r="I30" s="67">
        <f>'Table A-1'!BB109</f>
        <v>-152.41314545110652</v>
      </c>
      <c r="J30" s="67" t="str">
        <f>'Table A-1'!BD109</f>
        <v/>
      </c>
      <c r="K30" s="67" t="str">
        <f>IF(E30="","",E30*(Inflation!$B$23/Inflation!$B$2))</f>
        <v/>
      </c>
      <c r="L30" s="67">
        <f>IF(F30="","",F30*(Inflation!$B$23/Inflation!$B$2))</f>
        <v>-242.98074522413469</v>
      </c>
      <c r="M30" s="67" t="str">
        <f>IF(G30="","",G30*(Inflation!$B$23/Inflation!$B$2))</f>
        <v/>
      </c>
      <c r="N30" s="67" t="str">
        <f>IF(H30="","",H30*(Inflation!$B$23/Inflation!$B$2))</f>
        <v/>
      </c>
      <c r="O30" s="67">
        <f>IF(I30="","",I30*(Inflation!$B$23/Inflation!$B$2))</f>
        <v>-242.98074522413469</v>
      </c>
      <c r="P30" s="67" t="str">
        <f>IF(J30="","",J30*(Inflation!$B$23/Inflation!$B$2))</f>
        <v/>
      </c>
    </row>
    <row r="31" spans="1:16" ht="14.25" x14ac:dyDescent="0.45">
      <c r="A31" s="66" t="s">
        <v>687</v>
      </c>
      <c r="B31" s="66" t="s">
        <v>687</v>
      </c>
      <c r="C31" s="66" t="str">
        <f>'Table A-1'!A110</f>
        <v>9000-AN92</v>
      </c>
      <c r="D31" s="66" t="str">
        <f>'Table A-1'!D110</f>
        <v>Federal Acquisition Regulation (FAR); FAR Case 2019-009, Prohibition on Contracting With Entities Using Certain Telecommunications and Video Surveillance Services or Equipment</v>
      </c>
      <c r="E31" s="67" t="str">
        <f>'Table A-1'!AY110</f>
        <v/>
      </c>
      <c r="F31" s="67">
        <f>'Table A-1'!AX110</f>
        <v>4066.8406805877798</v>
      </c>
      <c r="G31" s="67" t="str">
        <f>'Table A-1'!AZ110</f>
        <v/>
      </c>
      <c r="H31" s="67" t="str">
        <f>'Table A-1'!BC110</f>
        <v/>
      </c>
      <c r="I31" s="67">
        <f>'Table A-1'!BB110</f>
        <v>3646.133023975251</v>
      </c>
      <c r="J31" s="67" t="str">
        <f>'Table A-1'!BD110</f>
        <v/>
      </c>
      <c r="K31" s="67" t="str">
        <f>IF(E31="","",E31*(Inflation!$B$23/Inflation!$B$2))</f>
        <v/>
      </c>
      <c r="L31" s="67">
        <f>IF(F31="","",F31*(Inflation!$B$23/Inflation!$B$2))</f>
        <v>6483.4563734795738</v>
      </c>
      <c r="M31" s="67" t="str">
        <f>IF(G31="","",G31*(Inflation!$B$23/Inflation!$B$2))</f>
        <v/>
      </c>
      <c r="N31" s="67" t="str">
        <f>IF(H31="","",H31*(Inflation!$B$23/Inflation!$B$2))</f>
        <v/>
      </c>
      <c r="O31" s="67">
        <f>IF(I31="","",I31*(Inflation!$B$23/Inflation!$B$2))</f>
        <v>5812.7539900161701</v>
      </c>
      <c r="P31" s="67" t="str">
        <f>IF(J31="","",J31*(Inflation!$B$23/Inflation!$B$2))</f>
        <v/>
      </c>
    </row>
    <row r="32" spans="1:16" ht="14.25" x14ac:dyDescent="0.45">
      <c r="A32" s="66" t="s">
        <v>687</v>
      </c>
      <c r="B32" s="66" t="s">
        <v>687</v>
      </c>
      <c r="C32" s="66" t="str">
        <f>'Table A-1'!A111</f>
        <v>9000-AN92</v>
      </c>
      <c r="D32" s="66" t="str">
        <f>'Table A-1'!D111</f>
        <v>Federal Acquisition Regulation (FAR); FAR Case 2019-009, Prohibition on Contracting With Entities Using Certain Telecommunications and Video Surveillance Services or Equipment</v>
      </c>
      <c r="E32" s="67" t="str">
        <f>'Table A-1'!AY111</f>
        <v/>
      </c>
      <c r="F32" s="67">
        <f>'Table A-1'!AX111</f>
        <v>-701.17942768754824</v>
      </c>
      <c r="G32" s="67" t="str">
        <f>'Table A-1'!AZ111</f>
        <v/>
      </c>
      <c r="H32" s="67" t="str">
        <f>'Table A-1'!BC111</f>
        <v/>
      </c>
      <c r="I32" s="67">
        <f>'Table A-1'!BB111</f>
        <v>-771.29737045630304</v>
      </c>
      <c r="J32" s="67" t="str">
        <f>'Table A-1'!BD111</f>
        <v/>
      </c>
      <c r="K32" s="67" t="str">
        <f>IF(E32="","",E32*(Inflation!$B$23/Inflation!$B$2))</f>
        <v/>
      </c>
      <c r="L32" s="67">
        <f>IF(F32="","",F32*(Inflation!$B$23/Inflation!$B$2))</f>
        <v>-1117.8373057723402</v>
      </c>
      <c r="M32" s="67" t="str">
        <f>IF(G32="","",G32*(Inflation!$B$23/Inflation!$B$2))</f>
        <v/>
      </c>
      <c r="N32" s="67" t="str">
        <f>IF(H32="","",H32*(Inflation!$B$23/Inflation!$B$2))</f>
        <v/>
      </c>
      <c r="O32" s="67">
        <f>IF(I32="","",I32*(Inflation!$B$23/Inflation!$B$2))</f>
        <v>-1229.6210363495743</v>
      </c>
      <c r="P32" s="67" t="str">
        <f>IF(J32="","",J32*(Inflation!$B$23/Inflation!$B$2))</f>
        <v/>
      </c>
    </row>
  </sheetData>
  <mergeCells count="3">
    <mergeCell ref="E3:P3"/>
    <mergeCell ref="E4:J4"/>
    <mergeCell ref="K4:P4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"/>
  <sheetViews>
    <sheetView workbookViewId="0">
      <selection activeCell="P6" sqref="P6"/>
    </sheetView>
  </sheetViews>
  <sheetFormatPr defaultRowHeight="12.75" x14ac:dyDescent="0.35"/>
  <cols>
    <col min="1" max="1" width="7" customWidth="1"/>
    <col min="2" max="2" width="9.53125" customWidth="1"/>
    <col min="3" max="3" width="10.46484375" customWidth="1"/>
    <col min="4" max="4" width="68.53125" customWidth="1"/>
    <col min="5" max="5" width="11.19921875" customWidth="1"/>
    <col min="6" max="6" width="10.19921875" customWidth="1"/>
    <col min="7" max="7" width="11.796875" customWidth="1"/>
    <col min="8" max="8" width="11.46484375" customWidth="1"/>
    <col min="9" max="9" width="10.19921875" customWidth="1"/>
    <col min="10" max="10" width="12.19921875" customWidth="1"/>
    <col min="11" max="11" width="11.796875" customWidth="1"/>
    <col min="12" max="12" width="10.46484375" customWidth="1"/>
    <col min="13" max="13" width="10.796875" customWidth="1"/>
    <col min="14" max="14" width="11.53125" customWidth="1"/>
    <col min="15" max="15" width="10.19921875" customWidth="1"/>
    <col min="16" max="16" width="11.46484375" customWidth="1"/>
  </cols>
  <sheetData>
    <row r="1" spans="1:16" ht="14.25" x14ac:dyDescent="0.45">
      <c r="A1" s="6" t="s">
        <v>733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4.25" x14ac:dyDescent="0.4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 x14ac:dyDescent="0.45">
      <c r="A3" s="7"/>
      <c r="B3" s="7"/>
      <c r="C3" s="7"/>
      <c r="D3" s="7"/>
      <c r="E3" s="110" t="s">
        <v>65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ht="14.25" x14ac:dyDescent="0.45">
      <c r="A4" s="7"/>
      <c r="B4" s="7"/>
      <c r="C4" s="7"/>
      <c r="D4" s="7"/>
      <c r="E4" s="121" t="s">
        <v>66</v>
      </c>
      <c r="F4" s="121"/>
      <c r="G4" s="121"/>
      <c r="H4" s="121"/>
      <c r="I4" s="121"/>
      <c r="J4" s="121"/>
      <c r="K4" s="122" t="s">
        <v>691</v>
      </c>
      <c r="L4" s="122"/>
      <c r="M4" s="122"/>
      <c r="N4" s="122"/>
      <c r="O4" s="122"/>
      <c r="P4" s="122"/>
    </row>
    <row r="5" spans="1:16" ht="28.5" x14ac:dyDescent="0.45">
      <c r="A5" s="11" t="str">
        <f>'[1]Table A-1'!A3</f>
        <v>Agency</v>
      </c>
      <c r="B5" s="11" t="str">
        <f>'[1]Table A-1'!B3</f>
        <v>Subagency</v>
      </c>
      <c r="C5" s="11" t="str">
        <f>'[1]Table A-1'!C3</f>
        <v>RIN</v>
      </c>
      <c r="D5" s="11" t="str">
        <f>'[1]Table A-1'!D3</f>
        <v>Title</v>
      </c>
      <c r="E5" s="13" t="s">
        <v>71</v>
      </c>
      <c r="F5" s="13" t="s">
        <v>72</v>
      </c>
      <c r="G5" s="13" t="s">
        <v>73</v>
      </c>
      <c r="H5" s="13" t="s">
        <v>74</v>
      </c>
      <c r="I5" s="13" t="s">
        <v>75</v>
      </c>
      <c r="J5" s="13" t="s">
        <v>76</v>
      </c>
      <c r="K5" s="13" t="s">
        <v>71</v>
      </c>
      <c r="L5" s="13" t="s">
        <v>72</v>
      </c>
      <c r="M5" s="13" t="s">
        <v>73</v>
      </c>
      <c r="N5" s="13" t="s">
        <v>74</v>
      </c>
      <c r="O5" s="13" t="s">
        <v>75</v>
      </c>
      <c r="P5" s="13" t="s">
        <v>76</v>
      </c>
    </row>
    <row r="6" spans="1:16" s="27" customFormat="1" ht="14.25" x14ac:dyDescent="0.45">
      <c r="A6" s="66" t="s">
        <v>94</v>
      </c>
      <c r="B6" s="66" t="s">
        <v>95</v>
      </c>
      <c r="C6" s="66" t="str">
        <f>'Table A-1'!A32</f>
        <v>1018-BD89</v>
      </c>
      <c r="D6" s="66" t="str">
        <f>'Table A-1'!D32</f>
        <v>Migratory Bird Hunting; 2020-2021 Migratory Game Bird Hunting Regulations</v>
      </c>
      <c r="E6" s="67">
        <f>'Table A-1'!AQ32</f>
        <v>190.1678373014075</v>
      </c>
      <c r="F6" s="67">
        <f>'Table A-1'!AP32</f>
        <v>220.53684553965508</v>
      </c>
      <c r="G6" s="67">
        <f>'Table A-1'!AR32</f>
        <v>250.90585377790268</v>
      </c>
      <c r="H6" s="67">
        <f>'Table A-1'!AU32</f>
        <v>190.1678373014075</v>
      </c>
      <c r="I6" s="67">
        <f>'Table A-1'!AT32</f>
        <v>220.53684553965508</v>
      </c>
      <c r="J6" s="67">
        <f>'Table A-1'!AV32</f>
        <v>250.90585377790268</v>
      </c>
      <c r="K6" s="67">
        <f>E6*(Inflation!$B$23/Inflation!$B$2)</f>
        <v>303.17019367585351</v>
      </c>
      <c r="L6" s="67">
        <f>F6*(Inflation!$B$23/Inflation!$B$2)</f>
        <v>351.58520559367037</v>
      </c>
      <c r="M6" s="67">
        <f>G6*(Inflation!$B$23/Inflation!$B$2)</f>
        <v>400.00021751148734</v>
      </c>
      <c r="N6" s="67">
        <f>H6*(Inflation!$B$23/Inflation!$B$2)</f>
        <v>303.17019367585351</v>
      </c>
      <c r="O6" s="67">
        <f>I6*(Inflation!$B$23/Inflation!$B$2)</f>
        <v>351.58520559367037</v>
      </c>
      <c r="P6" s="67">
        <f>J6*(Inflation!$B$23/Inflation!$B$2)</f>
        <v>400.00021751148734</v>
      </c>
    </row>
  </sheetData>
  <mergeCells count="3">
    <mergeCell ref="E3:P3"/>
    <mergeCell ref="E4:J4"/>
    <mergeCell ref="K4:P4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1"/>
  <sheetViews>
    <sheetView workbookViewId="0">
      <selection activeCell="A2" sqref="A2"/>
    </sheetView>
  </sheetViews>
  <sheetFormatPr defaultRowHeight="12.75" x14ac:dyDescent="0.35"/>
  <cols>
    <col min="1" max="1" width="10.796875" customWidth="1"/>
    <col min="2" max="2" width="12.46484375" customWidth="1"/>
    <col min="3" max="3" width="10.796875" style="27" customWidth="1"/>
    <col min="4" max="4" width="166.46484375" style="27" customWidth="1"/>
  </cols>
  <sheetData>
    <row r="1" spans="1:4" ht="14.25" x14ac:dyDescent="0.45">
      <c r="A1" s="6" t="s">
        <v>727</v>
      </c>
      <c r="B1" s="6"/>
      <c r="C1" s="68"/>
      <c r="D1" s="68"/>
    </row>
    <row r="2" spans="1:4" ht="14.25" x14ac:dyDescent="0.45">
      <c r="A2" s="7"/>
      <c r="B2" s="7"/>
      <c r="C2" s="68"/>
      <c r="D2" s="68"/>
    </row>
    <row r="3" spans="1:4" ht="14.25" x14ac:dyDescent="0.45">
      <c r="A3" s="11" t="s">
        <v>14</v>
      </c>
      <c r="B3" s="11" t="s">
        <v>107</v>
      </c>
      <c r="C3" s="66" t="s">
        <v>54</v>
      </c>
      <c r="D3" s="66" t="s">
        <v>39</v>
      </c>
    </row>
    <row r="4" spans="1:4" s="23" customFormat="1" ht="14.25" x14ac:dyDescent="0.45">
      <c r="A4" s="66" t="s">
        <v>96</v>
      </c>
      <c r="B4" s="66" t="s">
        <v>669</v>
      </c>
      <c r="C4" s="66" t="str">
        <f>'Table A-1'!A8</f>
        <v>0920-AA76</v>
      </c>
      <c r="D4" s="66" t="str">
        <f>'Table A-1'!D8</f>
        <v>Control of Communicable Diseases; Foreign Quarantine: Suspension of Introduction of Persons into United States from Designated Foreign Countries or Places for Public Health Purposes</v>
      </c>
    </row>
    <row r="5" spans="1:4" s="23" customFormat="1" ht="14.25" x14ac:dyDescent="0.45">
      <c r="A5" s="66" t="s">
        <v>96</v>
      </c>
      <c r="B5" s="66" t="s">
        <v>105</v>
      </c>
      <c r="C5" s="66" t="str">
        <f>'Table A-1'!A17</f>
        <v>0938-AU31</v>
      </c>
      <c r="D5" s="66" t="str">
        <f>'Table A-1'!D17</f>
        <v>Revisions in Response to the COVID-19 Public Health Emergency (CMS-1744-IFC)</v>
      </c>
    </row>
    <row r="6" spans="1:4" s="23" customFormat="1" ht="14.25" x14ac:dyDescent="0.45">
      <c r="A6" s="66" t="s">
        <v>96</v>
      </c>
      <c r="B6" s="66" t="s">
        <v>105</v>
      </c>
      <c r="C6" s="66" t="str">
        <f>'Table A-1'!A19</f>
        <v>0938-AT98</v>
      </c>
      <c r="D6" s="66" t="str">
        <f>'Table A-1'!D19</f>
        <v>Patient Protection and Affordable Care Act; HHS Notice of Benefit and Payment Parameters for 2021; Notice Requirement for Non-Federal Governmental Plans (CMS-9916)</v>
      </c>
    </row>
    <row r="7" spans="1:4" s="23" customFormat="1" ht="14.25" x14ac:dyDescent="0.45">
      <c r="A7" s="66" t="s">
        <v>103</v>
      </c>
      <c r="B7" s="66" t="s">
        <v>104</v>
      </c>
      <c r="C7" s="66" t="str">
        <f>'Table A-1'!A40</f>
        <v>1235-AA31</v>
      </c>
      <c r="D7" s="66" t="str">
        <f>'Table A-1'!D40</f>
        <v>Fluctuating Workweeks Under the Fair Labor Standards Act</v>
      </c>
    </row>
    <row r="8" spans="1:4" s="23" customFormat="1" ht="14.25" x14ac:dyDescent="0.45">
      <c r="A8" s="66" t="s">
        <v>103</v>
      </c>
      <c r="B8" s="66" t="s">
        <v>104</v>
      </c>
      <c r="C8" s="66" t="str">
        <f>'Table A-1'!A41</f>
        <v>1235-AA36</v>
      </c>
      <c r="D8" s="66" t="str">
        <f>'Table A-1'!D41</f>
        <v>Certification of Labor Value Content Under the United States-Mexico-Canada Agreement Implementation Act</v>
      </c>
    </row>
    <row r="9" spans="1:4" s="23" customFormat="1" ht="14.25" x14ac:dyDescent="0.45">
      <c r="A9" s="66" t="s">
        <v>119</v>
      </c>
      <c r="B9" s="66" t="s">
        <v>120</v>
      </c>
      <c r="C9" s="66" t="str">
        <f>'Table A-1'!A42</f>
        <v>1545-BP19</v>
      </c>
      <c r="D9" s="66" t="str">
        <f>'Table A-1'!D42</f>
        <v>Tax Cuts and Jobs Act (TCJA) Foreign Tax Credit Guidance</v>
      </c>
    </row>
    <row r="10" spans="1:4" ht="14.25" x14ac:dyDescent="0.45">
      <c r="A10" s="66" t="s">
        <v>119</v>
      </c>
      <c r="B10" s="66" t="s">
        <v>120</v>
      </c>
      <c r="C10" s="66" t="str">
        <f>'Table A-1'!A43</f>
        <v>1545-BO56</v>
      </c>
      <c r="D10" s="66" t="str">
        <f>'Table A-1'!D43</f>
        <v>Section 59A Proposed Regulations</v>
      </c>
    </row>
    <row r="11" spans="1:4" ht="14.25" x14ac:dyDescent="0.45">
      <c r="A11" s="66" t="s">
        <v>115</v>
      </c>
      <c r="B11" s="66" t="s">
        <v>670</v>
      </c>
      <c r="C11" s="66" t="str">
        <f>'Table A-1'!A62</f>
        <v>1660-AB04</v>
      </c>
      <c r="D11" s="66" t="str">
        <f>'Table A-1'!D62</f>
        <v>Emergency Management Priorities and Allocations System (EMPAS)</v>
      </c>
    </row>
    <row r="12" spans="1:4" ht="14.25" x14ac:dyDescent="0.45">
      <c r="A12" s="66" t="s">
        <v>119</v>
      </c>
      <c r="B12" s="66" t="s">
        <v>671</v>
      </c>
      <c r="C12" s="66" t="str">
        <f>'Table A-1'!A77</f>
        <v>1505-AC67</v>
      </c>
      <c r="D12" s="66" t="str">
        <f>'Table A-1'!D77</f>
        <v>Small Business Administration Business Loan Program Temporary Changes; Paycheck Protection Program - Additional Criteria for Seasonal Employers</v>
      </c>
    </row>
    <row r="13" spans="1:4" ht="14.25" x14ac:dyDescent="0.45">
      <c r="A13" s="66" t="s">
        <v>119</v>
      </c>
      <c r="B13" s="66" t="s">
        <v>120</v>
      </c>
      <c r="C13" s="66" t="str">
        <f>'Table A-1'!A78</f>
        <v>1545-BP12</v>
      </c>
      <c r="D13" s="66" t="str">
        <f>'Table A-1'!D78</f>
        <v>Guidance Under Section 199A (RIC-REIT)</v>
      </c>
    </row>
    <row r="14" spans="1:4" ht="14.25" x14ac:dyDescent="0.45">
      <c r="A14" s="66" t="s">
        <v>119</v>
      </c>
      <c r="B14" s="66" t="s">
        <v>120</v>
      </c>
      <c r="C14" s="66" t="str">
        <f>'Table A-1'!A79</f>
        <v>1545-BO55</v>
      </c>
      <c r="D14" s="66" t="str">
        <f>'Table A-1'!D79</f>
        <v>Section 250 Regulations</v>
      </c>
    </row>
    <row r="15" spans="1:4" ht="14.25" x14ac:dyDescent="0.45">
      <c r="A15" s="66" t="s">
        <v>119</v>
      </c>
      <c r="B15" s="66" t="s">
        <v>120</v>
      </c>
      <c r="C15" s="66" t="str">
        <f>'Table A-1'!A80</f>
        <v>1545-BP15</v>
      </c>
      <c r="D15" s="66" t="str">
        <f>'Table A-1'!D80</f>
        <v>Guidance Regarding the Global Intangible Low-Taxed Income High Tax Exclusion</v>
      </c>
    </row>
    <row r="16" spans="1:4" ht="14.25" x14ac:dyDescent="0.45">
      <c r="A16" s="66" t="s">
        <v>119</v>
      </c>
      <c r="B16" s="66" t="s">
        <v>120</v>
      </c>
      <c r="C16" s="66" t="str">
        <f>'Table A-1'!A81</f>
        <v>1545-BP36</v>
      </c>
      <c r="D16" s="66" t="str">
        <f>'Table A-1'!D81</f>
        <v>Base Erosion and Anti-Abuse Tax Proposed Regulations</v>
      </c>
    </row>
    <row r="17" spans="1:4" ht="14.25" x14ac:dyDescent="0.45">
      <c r="A17" s="66" t="s">
        <v>119</v>
      </c>
      <c r="B17" s="66" t="s">
        <v>120</v>
      </c>
      <c r="C17" s="66" t="str">
        <f>'Table A-1'!A82</f>
        <v>1545-BP32</v>
      </c>
      <c r="D17" s="66" t="str">
        <f>'Table A-1'!D82</f>
        <v>Revisions to the Section 168(k) Final Regulations</v>
      </c>
    </row>
    <row r="18" spans="1:4" ht="14.25" x14ac:dyDescent="0.45">
      <c r="A18" s="66" t="s">
        <v>119</v>
      </c>
      <c r="B18" s="66" t="s">
        <v>120</v>
      </c>
      <c r="C18" s="66" t="str">
        <f>'Table A-1'!A83</f>
        <v>1545-BP21</v>
      </c>
      <c r="D18" s="66" t="str">
        <f>'Table A-1'!D83</f>
        <v>Allocation &amp; Apportionment of Deductions &amp; Foreign Taxes, Foreign Tax Redeterminations, FTC Disallowance Under 965(g), Consolidated Groups, Hybrid Arrangements &amp; Certain Payments under 951A</v>
      </c>
    </row>
    <row r="19" spans="1:4" ht="14.25" x14ac:dyDescent="0.45">
      <c r="A19" s="66" t="s">
        <v>668</v>
      </c>
      <c r="B19" s="66" t="s">
        <v>668</v>
      </c>
      <c r="C19" s="66" t="str">
        <f>'Table A-1'!A86</f>
        <v>3245-AH34</v>
      </c>
      <c r="D19" s="66" t="str">
        <f>'Table A-1'!D86</f>
        <v>Business Loan Program Temporary Changes; Paycheck Protection Program</v>
      </c>
    </row>
    <row r="20" spans="1:4" ht="14.25" x14ac:dyDescent="0.45">
      <c r="A20" s="66" t="s">
        <v>668</v>
      </c>
      <c r="B20" s="66" t="s">
        <v>668</v>
      </c>
      <c r="C20" s="66" t="str">
        <f>'Table A-1'!A87</f>
        <v>3245-AH35</v>
      </c>
      <c r="D20" s="66" t="str">
        <f>'Table A-1'!D87</f>
        <v xml:space="preserve">Business Loan Program Temporary Changes; Paycheck Protection Program </v>
      </c>
    </row>
    <row r="21" spans="1:4" ht="14.25" x14ac:dyDescent="0.45">
      <c r="A21" s="66" t="s">
        <v>668</v>
      </c>
      <c r="B21" s="66" t="s">
        <v>668</v>
      </c>
      <c r="C21" s="66" t="str">
        <f>'Table A-1'!A88</f>
        <v>3245-AH36</v>
      </c>
      <c r="D21" s="66" t="str">
        <f>'Table A-1'!D88</f>
        <v>Business Loan Program Temporary Changes; Paycheck Protection Program – Additional Eligibility Criteria and Requirements for Certain Pledges of Loans</v>
      </c>
    </row>
    <row r="22" spans="1:4" ht="14.25" x14ac:dyDescent="0.45">
      <c r="A22" s="66" t="s">
        <v>668</v>
      </c>
      <c r="B22" s="66" t="s">
        <v>668</v>
      </c>
      <c r="C22" s="66" t="str">
        <f>'Table A-1'!A89</f>
        <v>3245-AH37</v>
      </c>
      <c r="D22" s="66" t="str">
        <f>'Table A-1'!D89</f>
        <v>Business Loan Program Temporary Changes; Paycheck Protection Program –Requirements – Promissory Notes, Authorizations, Affiliation, and Eligibility</v>
      </c>
    </row>
    <row r="23" spans="1:4" ht="14.25" x14ac:dyDescent="0.45">
      <c r="A23" s="66" t="s">
        <v>668</v>
      </c>
      <c r="B23" s="66" t="s">
        <v>668</v>
      </c>
      <c r="C23" s="66" t="str">
        <f>'Table A-1'!A90</f>
        <v>3245-AH38</v>
      </c>
      <c r="D23" s="66" t="str">
        <f>'Table A-1'!D90</f>
        <v>Business Loan Program Temporary Changes; Paycheck Protection Program –Requirements – Disbursements</v>
      </c>
    </row>
    <row r="24" spans="1:4" ht="14.25" x14ac:dyDescent="0.45">
      <c r="A24" s="66" t="s">
        <v>668</v>
      </c>
      <c r="B24" s="66" t="s">
        <v>668</v>
      </c>
      <c r="C24" s="66" t="str">
        <f>'Table A-1'!A91</f>
        <v>3245-AH39</v>
      </c>
      <c r="D24" s="66" t="str">
        <f>'Table A-1'!D91</f>
        <v>Business Loan Program Temporary Changes; Paycheck Protection Program –Requirements – Corporate Groups and Non-Bank and Non-Insured Depository Institution Lenders</v>
      </c>
    </row>
    <row r="25" spans="1:4" ht="14.25" x14ac:dyDescent="0.45">
      <c r="A25" s="66" t="s">
        <v>668</v>
      </c>
      <c r="B25" s="66" t="s">
        <v>668</v>
      </c>
      <c r="C25" s="66" t="str">
        <f>'Table A-1'!A92</f>
        <v>3245-AH40</v>
      </c>
      <c r="D25" s="66" t="str">
        <f>'Table A-1'!D92</f>
        <v>Business Loan Program Temporary Changes; Paycheck Protection Program – Nondiscrimination and Additional Eligibility Criteria</v>
      </c>
    </row>
    <row r="26" spans="1:4" ht="14.25" x14ac:dyDescent="0.45">
      <c r="A26" s="66" t="s">
        <v>668</v>
      </c>
      <c r="B26" s="66" t="s">
        <v>668</v>
      </c>
      <c r="C26" s="66" t="str">
        <f>'Table A-1'!A93</f>
        <v>3245-AH41</v>
      </c>
      <c r="D26" s="66" t="str">
        <f>'Table A-1'!D93</f>
        <v>Business Loan Program Temporary Changes; Paycheck Protection Program –Requirements – Extension of Limited Safe Harbor with Respect to Certification Concerning Need for PPP Loan Request</v>
      </c>
    </row>
    <row r="27" spans="1:4" ht="14.25" x14ac:dyDescent="0.45">
      <c r="A27" s="66" t="s">
        <v>668</v>
      </c>
      <c r="B27" s="66" t="s">
        <v>668</v>
      </c>
      <c r="C27" s="66" t="str">
        <f>'Table A-1'!A94</f>
        <v>3245-AH42</v>
      </c>
      <c r="D27" s="66" t="str">
        <f>'Table A-1'!D94</f>
        <v>Business Loan Program Temporary Changes; Paycheck Protection Program – Loan Increases</v>
      </c>
    </row>
    <row r="28" spans="1:4" ht="14.25" x14ac:dyDescent="0.45">
      <c r="A28" s="66" t="s">
        <v>668</v>
      </c>
      <c r="B28" s="66" t="s">
        <v>668</v>
      </c>
      <c r="C28" s="66" t="str">
        <f>'Table A-1'!A95</f>
        <v>3245-AH43</v>
      </c>
      <c r="D28" s="66" t="str">
        <f>'Table A-1'!D95</f>
        <v>Business Loan Program Temporary Changes; Paycheck Protection Program – Eligibility of Certain Electric Cooperatives</v>
      </c>
    </row>
    <row r="29" spans="1:4" ht="14.25" x14ac:dyDescent="0.45">
      <c r="A29" s="66" t="s">
        <v>668</v>
      </c>
      <c r="B29" s="66" t="s">
        <v>668</v>
      </c>
      <c r="C29" s="66" t="str">
        <f>'Table A-1'!A96</f>
        <v>3245-AH44</v>
      </c>
      <c r="D29" s="66" t="str">
        <f>'Table A-1'!D96</f>
        <v>Business Loan Program Temporary Changes; Paycheck Protection Program – Treatment of Entities with Foreign Affiliates</v>
      </c>
    </row>
    <row r="30" spans="1:4" ht="14.25" x14ac:dyDescent="0.45">
      <c r="A30" s="66" t="s">
        <v>668</v>
      </c>
      <c r="B30" s="66" t="s">
        <v>668</v>
      </c>
      <c r="C30" s="66" t="str">
        <f>'Table A-1'!A97</f>
        <v>3245-AH45</v>
      </c>
      <c r="D30" s="66" t="str">
        <f>'Table A-1'!D97</f>
        <v>Business Loan Program Temporary Changes; Paycheck Protection Program – Second Extension of Limited Safe Harbor with Respect to Certification Concerning Need for PPP Loan and Lender Reporting</v>
      </c>
    </row>
    <row r="31" spans="1:4" ht="14.25" x14ac:dyDescent="0.45">
      <c r="A31" s="66" t="s">
        <v>668</v>
      </c>
      <c r="B31" s="66" t="s">
        <v>668</v>
      </c>
      <c r="C31" s="66" t="str">
        <f>'Table A-1'!A98</f>
        <v>3245-AH47</v>
      </c>
      <c r="D31" s="66" t="str">
        <f>'Table A-1'!D98</f>
        <v>Business Loan Program Temporary Changes; Paycheck Protection Program – SBA Loan Review Procedures and Related Borrower and Lender Responsibilities</v>
      </c>
    </row>
    <row r="32" spans="1:4" ht="14.25" x14ac:dyDescent="0.45">
      <c r="A32" s="66" t="s">
        <v>668</v>
      </c>
      <c r="B32" s="66" t="s">
        <v>668</v>
      </c>
      <c r="C32" s="66" t="str">
        <f>'Table A-1'!A99</f>
        <v>3245-AH46</v>
      </c>
      <c r="D32" s="66" t="str">
        <f>'Table A-1'!D99</f>
        <v>Business Loan Program Temporary Changes; Paycheck Protection Program –Requirements – Loan Forgiveness</v>
      </c>
    </row>
    <row r="33" spans="1:4" ht="14.25" x14ac:dyDescent="0.45">
      <c r="A33" s="66" t="s">
        <v>668</v>
      </c>
      <c r="B33" s="66" t="s">
        <v>668</v>
      </c>
      <c r="C33" s="66" t="str">
        <f>'Table A-1'!A100</f>
        <v>3245-AH48</v>
      </c>
      <c r="D33" s="66" t="str">
        <f>'Table A-1'!D100</f>
        <v>Business Loan Program Temporary Changes; Paycheck Protection Program – Eligibility of Certain Telephone Cooperatives</v>
      </c>
    </row>
    <row r="34" spans="1:4" ht="14.25" x14ac:dyDescent="0.45">
      <c r="A34" s="66" t="s">
        <v>668</v>
      </c>
      <c r="B34" s="66" t="s">
        <v>668</v>
      </c>
      <c r="C34" s="66" t="str">
        <f>'Table A-1'!A101</f>
        <v>3245-AH49</v>
      </c>
      <c r="D34" s="66" t="str">
        <f>'Table A-1'!D101</f>
        <v>Business Loan Program Temporary Changes; Paycheck Protection Program – Revisions to First Interim Final Rule</v>
      </c>
    </row>
    <row r="35" spans="1:4" ht="14.25" x14ac:dyDescent="0.45">
      <c r="A35" s="66" t="s">
        <v>668</v>
      </c>
      <c r="B35" s="66" t="s">
        <v>668</v>
      </c>
      <c r="C35" s="66" t="str">
        <f>'Table A-1'!A102</f>
        <v>3245-AH50</v>
      </c>
      <c r="D35" s="66" t="str">
        <f>'Table A-1'!D102</f>
        <v>Business Loan Program Temporary Changes; Paycheck Protection Program – Additional Revisions to First Interim Final Rule</v>
      </c>
    </row>
    <row r="36" spans="1:4" ht="14.25" x14ac:dyDescent="0.45">
      <c r="A36" s="66" t="s">
        <v>668</v>
      </c>
      <c r="B36" s="66" t="s">
        <v>668</v>
      </c>
      <c r="C36" s="66" t="str">
        <f>'Table A-1'!A103</f>
        <v>3245-AH51</v>
      </c>
      <c r="D36" s="66" t="str">
        <f>'Table A-1'!D103</f>
        <v>Business Loan Program Temporary Changes; Paycheck Protection Program – Revisions to the Third and Sixth Interim Final Rules</v>
      </c>
    </row>
    <row r="37" spans="1:4" ht="14.25" x14ac:dyDescent="0.45">
      <c r="A37" s="66" t="s">
        <v>668</v>
      </c>
      <c r="B37" s="66" t="s">
        <v>668</v>
      </c>
      <c r="C37" s="66" t="str">
        <f>'Table A-1'!A104</f>
        <v>3245-AH52</v>
      </c>
      <c r="D37" s="66" t="str">
        <f>'Table A-1'!D104</f>
        <v>Business Loan Program Temporary Changes; Paycheck Protection Program – Revisions to Loan Forgiveness Interim Final Rule and SBA Loan Review Procedures Interim Final Rule</v>
      </c>
    </row>
    <row r="38" spans="1:4" ht="14.25" x14ac:dyDescent="0.45">
      <c r="A38" s="66" t="s">
        <v>668</v>
      </c>
      <c r="B38" s="66" t="s">
        <v>668</v>
      </c>
      <c r="C38" s="66" t="str">
        <f>'Table A-1'!A105</f>
        <v>3245-AH53</v>
      </c>
      <c r="D38" s="66" t="str">
        <f>'Table A-1'!D105</f>
        <v>Business Loan Program Temporary Changes; Paycheck Protection Program – Additional Eligibility Revisions to First Interim Final Rule</v>
      </c>
    </row>
    <row r="39" spans="1:4" ht="14.25" x14ac:dyDescent="0.45">
      <c r="A39" s="66" t="s">
        <v>668</v>
      </c>
      <c r="B39" s="66" t="s">
        <v>668</v>
      </c>
      <c r="C39" s="66" t="str">
        <f>'Table A-1'!A106</f>
        <v>3245-AH54</v>
      </c>
      <c r="D39" s="66" t="str">
        <f>'Table A-1'!D106</f>
        <v>Business Loan Program Temporary Changes; Paycheck Protection Program – Certain Eligible Payroll Costs</v>
      </c>
    </row>
    <row r="40" spans="1:4" ht="14.25" x14ac:dyDescent="0.45">
      <c r="A40" s="66" t="s">
        <v>668</v>
      </c>
      <c r="B40" s="66" t="s">
        <v>668</v>
      </c>
      <c r="C40" s="66" t="str">
        <f>'Table A-1'!A107</f>
        <v>3245-AH55</v>
      </c>
      <c r="D40" s="66" t="str">
        <f>'Table A-1'!D107</f>
        <v>Appeals of SBA Loan Review Decisions Under the Paycheck Protection Program</v>
      </c>
    </row>
    <row r="41" spans="1:4" ht="14.25" x14ac:dyDescent="0.45">
      <c r="A41" s="66" t="s">
        <v>668</v>
      </c>
      <c r="B41" s="66" t="s">
        <v>668</v>
      </c>
      <c r="C41" s="66" t="str">
        <f>'Table A-1'!A108</f>
        <v>3245-AH56</v>
      </c>
      <c r="D41" s="66" t="str">
        <f>'Table A-1'!D108</f>
        <v>Business Loan Program Temporary Changes; Paycheck Protection Program – Treatment of Owners and Forgiveness of Certain Nonpayroll Costs</v>
      </c>
    </row>
  </sheetData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40"/>
  <sheetViews>
    <sheetView workbookViewId="0">
      <selection activeCell="O13" sqref="O13"/>
    </sheetView>
  </sheetViews>
  <sheetFormatPr defaultRowHeight="12.75" x14ac:dyDescent="0.35"/>
  <cols>
    <col min="1" max="1" width="7.19921875" customWidth="1"/>
    <col min="2" max="2" width="9.53125" bestFit="1" customWidth="1"/>
    <col min="3" max="3" width="10.46484375" bestFit="1" customWidth="1"/>
    <col min="4" max="4" width="66.53125" customWidth="1"/>
    <col min="5" max="5" width="12" customWidth="1"/>
    <col min="6" max="6" width="10.46484375" customWidth="1"/>
    <col min="7" max="8" width="12" customWidth="1"/>
    <col min="9" max="9" width="9.53125" customWidth="1"/>
    <col min="10" max="10" width="12.19921875" customWidth="1"/>
    <col min="11" max="11" width="11" customWidth="1"/>
    <col min="12" max="12" width="10.46484375" customWidth="1"/>
    <col min="13" max="13" width="11.53125" customWidth="1"/>
    <col min="14" max="14" width="11" customWidth="1"/>
    <col min="15" max="15" width="10" customWidth="1"/>
    <col min="16" max="16" width="11" customWidth="1"/>
  </cols>
  <sheetData>
    <row r="1" spans="1:16" ht="14.25" x14ac:dyDescent="0.45">
      <c r="A1" s="6" t="s">
        <v>728</v>
      </c>
    </row>
    <row r="3" spans="1:16" ht="14.25" x14ac:dyDescent="0.45">
      <c r="A3" s="68"/>
      <c r="B3" s="68"/>
      <c r="C3" s="68"/>
      <c r="D3" s="68"/>
      <c r="E3" s="118" t="s">
        <v>153</v>
      </c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1:16" ht="14.25" x14ac:dyDescent="0.45">
      <c r="A4" s="68"/>
      <c r="B4" s="68"/>
      <c r="C4" s="68"/>
      <c r="D4" s="68"/>
      <c r="E4" s="119" t="s">
        <v>66</v>
      </c>
      <c r="F4" s="119"/>
      <c r="G4" s="119"/>
      <c r="H4" s="119"/>
      <c r="I4" s="119"/>
      <c r="J4" s="119"/>
      <c r="K4" s="120" t="s">
        <v>691</v>
      </c>
      <c r="L4" s="120"/>
      <c r="M4" s="120"/>
      <c r="N4" s="120"/>
      <c r="O4" s="120"/>
      <c r="P4" s="120"/>
    </row>
    <row r="5" spans="1:16" ht="28.5" x14ac:dyDescent="0.45">
      <c r="A5" s="66" t="str">
        <f>'[1]Table A-1'!A3</f>
        <v>Agency</v>
      </c>
      <c r="B5" s="66" t="str">
        <f>'[1]Table A-1'!B3</f>
        <v>Subagency</v>
      </c>
      <c r="C5" s="66" t="str">
        <f>'[1]Table A-1'!C3</f>
        <v>RIN</v>
      </c>
      <c r="D5" s="66" t="str">
        <f>'[1]Table A-1'!D3</f>
        <v>Title</v>
      </c>
      <c r="E5" s="69" t="s">
        <v>71</v>
      </c>
      <c r="F5" s="69" t="s">
        <v>72</v>
      </c>
      <c r="G5" s="69" t="s">
        <v>73</v>
      </c>
      <c r="H5" s="69" t="s">
        <v>74</v>
      </c>
      <c r="I5" s="69" t="s">
        <v>75</v>
      </c>
      <c r="J5" s="69" t="s">
        <v>76</v>
      </c>
      <c r="K5" s="69" t="s">
        <v>71</v>
      </c>
      <c r="L5" s="69" t="s">
        <v>72</v>
      </c>
      <c r="M5" s="69" t="s">
        <v>73</v>
      </c>
      <c r="N5" s="69" t="s">
        <v>74</v>
      </c>
      <c r="O5" s="69" t="s">
        <v>75</v>
      </c>
      <c r="P5" s="69" t="s">
        <v>76</v>
      </c>
    </row>
    <row r="6" spans="1:16" ht="14.25" x14ac:dyDescent="0.45">
      <c r="A6" s="66" t="s">
        <v>113</v>
      </c>
      <c r="B6" s="66" t="s">
        <v>117</v>
      </c>
      <c r="C6" s="66" t="str">
        <f>'Table A-1'!A4</f>
        <v>1840-AD37</v>
      </c>
      <c r="D6" s="66" t="str">
        <f>'Table A-1'!D4</f>
        <v>Accreditation and Related Issues</v>
      </c>
      <c r="E6" s="67" t="str">
        <f>'Table A-1'!BG4</f>
        <v/>
      </c>
      <c r="F6" s="67">
        <f>'Table A-1'!BF4</f>
        <v>230.92873181502523</v>
      </c>
      <c r="G6" s="67" t="str">
        <f>'Table A-1'!BH4</f>
        <v/>
      </c>
      <c r="H6" s="67" t="str">
        <f>'Table A-1'!BK4</f>
        <v/>
      </c>
      <c r="I6" s="67">
        <f>'Table A-1'!BJ4</f>
        <v>251.52834185081645</v>
      </c>
      <c r="J6" s="67" t="str">
        <f>'Table A-1'!BL4</f>
        <v/>
      </c>
      <c r="K6" s="67" t="str">
        <f>IF(E6="","",E6*(Inflation!$B$23/Inflation!$B$2))</f>
        <v/>
      </c>
      <c r="L6" s="67">
        <f>IF(F6="","",F6*(Inflation!$B$23/Inflation!$B$2))</f>
        <v>368.15220356487828</v>
      </c>
      <c r="M6" s="67" t="str">
        <f>IF(G6="","",G6*(Inflation!$B$23/Inflation!$B$2))</f>
        <v/>
      </c>
      <c r="N6" s="67" t="str">
        <f>IF(H6="","",H6*(Inflation!$B$23/Inflation!$B$2))</f>
        <v/>
      </c>
      <c r="O6" s="67">
        <f>IF(I6="","",I6*(Inflation!$B$23/Inflation!$B$2))</f>
        <v>400.99260314464289</v>
      </c>
      <c r="P6" s="67" t="str">
        <f>IF(J6="","",J6*(Inflation!$B$23/Inflation!$B$2))</f>
        <v/>
      </c>
    </row>
    <row r="7" spans="1:16" ht="14.25" x14ac:dyDescent="0.45">
      <c r="A7" s="66" t="s">
        <v>113</v>
      </c>
      <c r="B7" s="66" t="s">
        <v>117</v>
      </c>
      <c r="C7" s="66" t="str">
        <f>'Table A-1'!A5</f>
        <v>1840-AD48</v>
      </c>
      <c r="D7" s="66" t="str">
        <f>'Table A-1'!D5</f>
        <v>Total and Permanent Disability Discharge of Loans Under Title IV of the Higher Education Act</v>
      </c>
      <c r="E7" s="67" t="str">
        <f>'Table A-1'!BG5</f>
        <v/>
      </c>
      <c r="F7" s="67">
        <f>'Table A-1'!BF5</f>
        <v>97.253586620262936</v>
      </c>
      <c r="G7" s="67" t="str">
        <f>'Table A-1'!BH5</f>
        <v/>
      </c>
      <c r="H7" s="67" t="str">
        <f>'Table A-1'!BK5</f>
        <v/>
      </c>
      <c r="I7" s="67">
        <f>'Table A-1'!BJ5</f>
        <v>91.293561484918783</v>
      </c>
      <c r="J7" s="67" t="str">
        <f>'Table A-1'!BL5</f>
        <v/>
      </c>
      <c r="K7" s="67" t="str">
        <f>IF(E7="","",E7*(Inflation!$B$23/Inflation!$B$2))</f>
        <v/>
      </c>
      <c r="L7" s="67">
        <f>IF(F7="","",F7*(Inflation!$B$23/Inflation!$B$2))</f>
        <v>155.0440343106236</v>
      </c>
      <c r="M7" s="67" t="str">
        <f>IF(G7="","",G7*(Inflation!$B$23/Inflation!$B$2))</f>
        <v/>
      </c>
      <c r="N7" s="67" t="str">
        <f>IF(H7="","",H7*(Inflation!$B$23/Inflation!$B$2))</f>
        <v/>
      </c>
      <c r="O7" s="67">
        <f>IF(I7="","",I7*(Inflation!$B$23/Inflation!$B$2))</f>
        <v>145.5424172115587</v>
      </c>
      <c r="P7" s="67" t="str">
        <f>IF(J7="","",J7*(Inflation!$B$23/Inflation!$B$2))</f>
        <v/>
      </c>
    </row>
    <row r="8" spans="1:16" ht="14.25" x14ac:dyDescent="0.45">
      <c r="A8" s="66" t="s">
        <v>96</v>
      </c>
      <c r="B8" s="66" t="s">
        <v>105</v>
      </c>
      <c r="C8" s="66" t="str">
        <f>'Table A-1'!A9</f>
        <v>0938-AT68</v>
      </c>
      <c r="D8" s="66" t="str">
        <f>'Table A-1'!D9</f>
        <v>CY 2020 Home Health Prospective Payment System Rate Update and Quality Reporting Requirements (CMS-1711-F)</v>
      </c>
      <c r="E8" s="67" t="str">
        <f>'Table A-1'!BG9</f>
        <v/>
      </c>
      <c r="F8" s="67">
        <f>'Table A-1'!BF9</f>
        <v>175.29485692188706</v>
      </c>
      <c r="G8" s="67" t="str">
        <f>'Table A-1'!BH9</f>
        <v/>
      </c>
      <c r="H8" s="67" t="str">
        <f>'Table A-1'!BK9</f>
        <v/>
      </c>
      <c r="I8" s="67">
        <f>'Table A-1'!BJ9</f>
        <v>175.29485692188706</v>
      </c>
      <c r="J8" s="67" t="str">
        <f>'Table A-1'!BL9</f>
        <v/>
      </c>
      <c r="K8" s="67" t="str">
        <f>IF(E8="","",E8*(Inflation!$B$23/Inflation!$B$2))</f>
        <v/>
      </c>
      <c r="L8" s="67">
        <f>IF(F8="","",F8*(Inflation!$B$23/Inflation!$B$2))</f>
        <v>279.45932644308505</v>
      </c>
      <c r="M8" s="67" t="str">
        <f>IF(G8="","",G8*(Inflation!$B$23/Inflation!$B$2))</f>
        <v/>
      </c>
      <c r="N8" s="67" t="str">
        <f>IF(H8="","",H8*(Inflation!$B$23/Inflation!$B$2))</f>
        <v/>
      </c>
      <c r="O8" s="67">
        <f>IF(I8="","",I8*(Inflation!$B$23/Inflation!$B$2))</f>
        <v>279.45932644308505</v>
      </c>
      <c r="P8" s="67" t="str">
        <f>IF(J8="","",J8*(Inflation!$B$23/Inflation!$B$2))</f>
        <v/>
      </c>
    </row>
    <row r="9" spans="1:16" ht="14.25" x14ac:dyDescent="0.45">
      <c r="A9" s="66" t="s">
        <v>96</v>
      </c>
      <c r="B9" s="66" t="s">
        <v>105</v>
      </c>
      <c r="C9" s="66" t="str">
        <f>'Table A-1'!A10</f>
        <v>0938-AT70</v>
      </c>
      <c r="D9" s="66" t="str">
        <f>'Table A-1'!D10</f>
        <v>CY 2020 Changes to the End-Stage Renal Disease (ESRD) Prospective Payment System, Quality Incentive Program, Durable Medical Equipment, Prosthetics, Orthotics, and Supplies (DMEPOS) (CMS-1713-P)</v>
      </c>
      <c r="E9" s="67" t="str">
        <f>'Table A-1'!BG10</f>
        <v/>
      </c>
      <c r="F9" s="67">
        <f>'Table A-1'!BF10</f>
        <v>119.2005027068832</v>
      </c>
      <c r="G9" s="67" t="str">
        <f>'Table A-1'!BH10</f>
        <v/>
      </c>
      <c r="H9" s="67" t="str">
        <f>'Table A-1'!BK10</f>
        <v/>
      </c>
      <c r="I9" s="67">
        <f>'Table A-1'!BJ10</f>
        <v>119.2005027068832</v>
      </c>
      <c r="J9" s="67" t="str">
        <f>'Table A-1'!BL10</f>
        <v/>
      </c>
      <c r="K9" s="67" t="str">
        <f>IF(E9="","",E9*(Inflation!$B$23/Inflation!$B$2))</f>
        <v/>
      </c>
      <c r="L9" s="67">
        <f>IF(F9="","",F9*(Inflation!$B$23/Inflation!$B$2))</f>
        <v>190.03234198129783</v>
      </c>
      <c r="M9" s="67" t="str">
        <f>IF(G9="","",G9*(Inflation!$B$23/Inflation!$B$2))</f>
        <v/>
      </c>
      <c r="N9" s="67" t="str">
        <f>IF(H9="","",H9*(Inflation!$B$23/Inflation!$B$2))</f>
        <v/>
      </c>
      <c r="O9" s="67">
        <f>IF(I9="","",I9*(Inflation!$B$23/Inflation!$B$2))</f>
        <v>190.03234198129783</v>
      </c>
      <c r="P9" s="67" t="str">
        <f>IF(J9="","",J9*(Inflation!$B$23/Inflation!$B$2))</f>
        <v/>
      </c>
    </row>
    <row r="10" spans="1:16" ht="14.25" x14ac:dyDescent="0.45">
      <c r="A10" s="66" t="s">
        <v>96</v>
      </c>
      <c r="B10" s="66" t="s">
        <v>105</v>
      </c>
      <c r="C10" s="66" t="str">
        <f>'Table A-1'!A11</f>
        <v>0938-ZB42</v>
      </c>
      <c r="D10" s="66" t="str">
        <f>'Table A-1'!D11</f>
        <v>Basic Health Program; Federal Funding Methodology for Program Year 2019 and 2020 (CMS-2407-PN)</v>
      </c>
      <c r="E10" s="67" t="str">
        <f>'Table A-1'!BG11</f>
        <v/>
      </c>
      <c r="F10" s="67">
        <f>'Table A-1'!BF11</f>
        <v>-51.854190779750354</v>
      </c>
      <c r="G10" s="67" t="str">
        <f>'Table A-1'!BH11</f>
        <v/>
      </c>
      <c r="H10" s="67" t="str">
        <f>'Table A-1'!BK11</f>
        <v/>
      </c>
      <c r="I10" s="67">
        <f>'Table A-1'!BJ11</f>
        <v>-52.564522160294878</v>
      </c>
      <c r="J10" s="67" t="str">
        <f>'Table A-1'!BL11</f>
        <v/>
      </c>
      <c r="K10" s="67" t="str">
        <f>IF(E10="","",E10*(Inflation!$B$23/Inflation!$B$2))</f>
        <v/>
      </c>
      <c r="L10" s="67">
        <f>IF(F10="","",F10*(Inflation!$B$23/Inflation!$B$2))</f>
        <v>-82.667212735269501</v>
      </c>
      <c r="M10" s="67" t="str">
        <f>IF(G10="","",G10*(Inflation!$B$23/Inflation!$B$2))</f>
        <v/>
      </c>
      <c r="N10" s="67" t="str">
        <f>IF(H10="","",H10*(Inflation!$B$23/Inflation!$B$2))</f>
        <v/>
      </c>
      <c r="O10" s="67">
        <f>IF(I10="","",I10*(Inflation!$B$23/Inflation!$B$2))</f>
        <v>-83.799640306985509</v>
      </c>
      <c r="P10" s="67" t="str">
        <f>IF(J10="","",J10*(Inflation!$B$23/Inflation!$B$2))</f>
        <v/>
      </c>
    </row>
    <row r="11" spans="1:16" ht="14.25" x14ac:dyDescent="0.45">
      <c r="A11" s="66" t="s">
        <v>96</v>
      </c>
      <c r="B11" s="66" t="s">
        <v>105</v>
      </c>
      <c r="C11" s="66" t="str">
        <f>'Table A-1'!A12</f>
        <v>0938-AT72</v>
      </c>
      <c r="D11" s="66" t="str">
        <f>'Table A-1'!D12</f>
        <v>CY 2020 Revisions to Payment Policies Under the Physician Fee Schedule and Other Revisions to Medicare Part B (CMS-1715-P)</v>
      </c>
      <c r="E11" s="67" t="str">
        <f>'Table A-1'!BG12</f>
        <v/>
      </c>
      <c r="F11" s="67">
        <f>'Table A-1'!BF12</f>
        <v>213.09941416335761</v>
      </c>
      <c r="G11" s="67" t="str">
        <f>'Table A-1'!BH12</f>
        <v/>
      </c>
      <c r="H11" s="67" t="str">
        <f>'Table A-1'!BK12</f>
        <v/>
      </c>
      <c r="I11" s="67">
        <f>'Table A-1'!BJ12</f>
        <v>213.09941416335761</v>
      </c>
      <c r="J11" s="67" t="str">
        <f>'Table A-1'!BL12</f>
        <v/>
      </c>
      <c r="K11" s="67" t="str">
        <f>IF(E11="","",E11*(Inflation!$B$23/Inflation!$B$2))</f>
        <v/>
      </c>
      <c r="L11" s="67">
        <f>IF(F11="","",F11*(Inflation!$B$23/Inflation!$B$2))</f>
        <v>339.72827151480612</v>
      </c>
      <c r="M11" s="67" t="str">
        <f>IF(G11="","",G11*(Inflation!$B$23/Inflation!$B$2))</f>
        <v/>
      </c>
      <c r="N11" s="67" t="str">
        <f>IF(H11="","",H11*(Inflation!$B$23/Inflation!$B$2))</f>
        <v/>
      </c>
      <c r="O11" s="67">
        <f>IF(I11="","",I11*(Inflation!$B$23/Inflation!$B$2))</f>
        <v>339.72827151480612</v>
      </c>
      <c r="P11" s="67" t="str">
        <f>IF(J11="","",J11*(Inflation!$B$23/Inflation!$B$2))</f>
        <v/>
      </c>
    </row>
    <row r="12" spans="1:16" ht="14.25" x14ac:dyDescent="0.45">
      <c r="A12" s="66" t="s">
        <v>96</v>
      </c>
      <c r="B12" s="66" t="s">
        <v>105</v>
      </c>
      <c r="C12" s="66" t="str">
        <f>'Table A-1'!A13</f>
        <v>0938-AT74</v>
      </c>
      <c r="D12" s="66" t="str">
        <f>'Table A-1'!D13</f>
        <v>CY 2020 Hospital Outpatient PPS Policy Changes and Payment Rates and Ambulatory Surgical Center Payment System Policy Changes and Payment Rates (CMS-1717-P)</v>
      </c>
      <c r="E12" s="67" t="str">
        <f>'Table A-1'!BG13</f>
        <v/>
      </c>
      <c r="F12" s="67">
        <f>'Table A-1'!BF13</f>
        <v>930.53410851332831</v>
      </c>
      <c r="G12" s="67" t="str">
        <f>'Table A-1'!BH13</f>
        <v/>
      </c>
      <c r="H12" s="67" t="str">
        <f>'Table A-1'!BK13</f>
        <v/>
      </c>
      <c r="I12" s="67">
        <f>'Table A-1'!BJ13</f>
        <v>930.53410851332831</v>
      </c>
      <c r="J12" s="67" t="str">
        <f>'Table A-1'!BL13</f>
        <v/>
      </c>
      <c r="K12" s="67" t="str">
        <f>IF(E12="","",E12*(Inflation!$B$23/Inflation!$B$2))</f>
        <v/>
      </c>
      <c r="L12" s="67">
        <f>IF(F12="","",F12*(Inflation!$B$23/Inflation!$B$2))</f>
        <v>1483.480118947987</v>
      </c>
      <c r="M12" s="67" t="str">
        <f>IF(G12="","",G12*(Inflation!$B$23/Inflation!$B$2))</f>
        <v/>
      </c>
      <c r="N12" s="67" t="str">
        <f>IF(H12="","",H12*(Inflation!$B$23/Inflation!$B$2))</f>
        <v/>
      </c>
      <c r="O12" s="67">
        <f>IF(I12="","",I12*(Inflation!$B$23/Inflation!$B$2))</f>
        <v>1483.480118947987</v>
      </c>
      <c r="P12" s="67" t="str">
        <f>IF(J12="","",J12*(Inflation!$B$23/Inflation!$B$2))</f>
        <v/>
      </c>
    </row>
    <row r="13" spans="1:16" ht="14.25" x14ac:dyDescent="0.45">
      <c r="A13" s="66" t="s">
        <v>96</v>
      </c>
      <c r="B13" s="66" t="s">
        <v>105</v>
      </c>
      <c r="C13" s="66" t="str">
        <f>'Table A-1'!A18</f>
        <v>0938-AU32</v>
      </c>
      <c r="D13" s="66" t="str">
        <f>'Table A-1'!D18</f>
        <v>Additional Policy and Regulatory Revisions in Response to the COVID-19 Public Health Emergency</v>
      </c>
      <c r="E13" s="67" t="str">
        <f>'Table A-1'!BG18</f>
        <v/>
      </c>
      <c r="F13" s="67">
        <f>'Table A-1'!BF18</f>
        <v>-191.50534019480406</v>
      </c>
      <c r="G13" s="67" t="str">
        <f>'Table A-1'!BH18</f>
        <v/>
      </c>
      <c r="H13" s="67" t="str">
        <f>'Table A-1'!BK18</f>
        <v/>
      </c>
      <c r="I13" s="67">
        <f>'Table A-1'!BJ18</f>
        <v>-178.15111024056696</v>
      </c>
      <c r="J13" s="67" t="str">
        <f>'Table A-1'!BL18</f>
        <v/>
      </c>
      <c r="K13" s="67" t="str">
        <f>IF(E13="","",E13*(Inflation!$B$23/Inflation!$B$2))</f>
        <v/>
      </c>
      <c r="L13" s="67">
        <f>IF(F13="","",F13*(Inflation!$B$23/Inflation!$B$2))</f>
        <v>-305.30247333463916</v>
      </c>
      <c r="M13" s="67" t="str">
        <f>IF(G13="","",G13*(Inflation!$B$23/Inflation!$B$2))</f>
        <v/>
      </c>
      <c r="N13" s="67" t="str">
        <f>IF(H13="","",H13*(Inflation!$B$23/Inflation!$B$2))</f>
        <v/>
      </c>
      <c r="O13" s="67">
        <f>IF(I13="","",I13*(Inflation!$B$23/Inflation!$B$2))</f>
        <v>-284.01283498637792</v>
      </c>
      <c r="P13" s="67" t="str">
        <f>IF(J13="","",J13*(Inflation!$B$23/Inflation!$B$2))</f>
        <v/>
      </c>
    </row>
    <row r="14" spans="1:16" ht="14.25" x14ac:dyDescent="0.45">
      <c r="A14" s="66" t="s">
        <v>96</v>
      </c>
      <c r="B14" s="66" t="s">
        <v>105</v>
      </c>
      <c r="C14" s="66" t="str">
        <f>'Table A-1'!A20</f>
        <v>0938-AT97</v>
      </c>
      <c r="D14" s="66" t="str">
        <f>'Table A-1'!D20</f>
        <v>Contract Year 2021 and 2022 Policy and Technical Changes to the Medicare Advantage, Medicare Prescription Drug Benefit, Medicaid, Medicare Cost Plans, and PACE Programs (CMS-4190)</v>
      </c>
      <c r="E14" s="67" t="str">
        <f>'Table A-1'!BG20</f>
        <v/>
      </c>
      <c r="F14" s="67">
        <f>'Table A-1'!BF20</f>
        <v>-205.93639791183293</v>
      </c>
      <c r="G14" s="67" t="str">
        <f>'Table A-1'!BH20</f>
        <v/>
      </c>
      <c r="H14" s="67" t="str">
        <f>'Table A-1'!BK20</f>
        <v/>
      </c>
      <c r="I14" s="67">
        <f>'Table A-1'!BJ20</f>
        <v>-234.54451856148489</v>
      </c>
      <c r="J14" s="67" t="str">
        <f>'Table A-1'!BL20</f>
        <v/>
      </c>
      <c r="K14" s="67" t="str">
        <f>IF(E14="","",E14*(Inflation!$B$23/Inflation!$B$2))</f>
        <v/>
      </c>
      <c r="L14" s="67">
        <f>IF(F14="","",F14*(Inflation!$B$23/Inflation!$B$2))</f>
        <v>-328.30881670533637</v>
      </c>
      <c r="M14" s="67" t="str">
        <f>IF(G14="","",G14*(Inflation!$B$23/Inflation!$B$2))</f>
        <v/>
      </c>
      <c r="N14" s="67" t="str">
        <f>IF(H14="","",H14*(Inflation!$B$23/Inflation!$B$2))</f>
        <v/>
      </c>
      <c r="O14" s="67">
        <f>IF(I14="","",I14*(Inflation!$B$23/Inflation!$B$2))</f>
        <v>-373.91657878084783</v>
      </c>
      <c r="P14" s="67" t="str">
        <f>IF(J14="","",J14*(Inflation!$B$23/Inflation!$B$2))</f>
        <v/>
      </c>
    </row>
    <row r="15" spans="1:16" ht="14.25" x14ac:dyDescent="0.45">
      <c r="A15" s="66" t="s">
        <v>96</v>
      </c>
      <c r="B15" s="66" t="s">
        <v>105</v>
      </c>
      <c r="C15" s="66" t="str">
        <f>'Table A-1'!A21</f>
        <v>0938-AU13</v>
      </c>
      <c r="D15" s="66" t="str">
        <f>'Table A-1'!D21</f>
        <v>FY 2021 Skilled Nursing Facility (SNFs) Prospective Payment System Rate and Value-Based Purchasing Program Updates (CMS-1737)</v>
      </c>
      <c r="E15" s="67" t="str">
        <f>'Table A-1'!BG21</f>
        <v/>
      </c>
      <c r="F15" s="67">
        <f>'Table A-1'!BF21</f>
        <v>385.97122776488777</v>
      </c>
      <c r="G15" s="67" t="str">
        <f>'Table A-1'!BH21</f>
        <v/>
      </c>
      <c r="H15" s="67" t="str">
        <f>'Table A-1'!BK21</f>
        <v/>
      </c>
      <c r="I15" s="67">
        <f>'Table A-1'!BJ21</f>
        <v>385.97122776488777</v>
      </c>
      <c r="J15" s="67" t="str">
        <f>'Table A-1'!BL21</f>
        <v/>
      </c>
      <c r="K15" s="67" t="str">
        <f>IF(E15="","",E15*(Inflation!$B$23/Inflation!$B$2))</f>
        <v/>
      </c>
      <c r="L15" s="67">
        <f>IF(F15="","",F15*(Inflation!$B$23/Inflation!$B$2))</f>
        <v>615.3247233354424</v>
      </c>
      <c r="M15" s="67" t="str">
        <f>IF(G15="","",G15*(Inflation!$B$23/Inflation!$B$2))</f>
        <v/>
      </c>
      <c r="N15" s="67" t="str">
        <f>IF(H15="","",H15*(Inflation!$B$23/Inflation!$B$2))</f>
        <v/>
      </c>
      <c r="O15" s="67">
        <f>IF(I15="","",I15*(Inflation!$B$23/Inflation!$B$2))</f>
        <v>615.3247233354424</v>
      </c>
      <c r="P15" s="67" t="str">
        <f>IF(J15="","",J15*(Inflation!$B$23/Inflation!$B$2))</f>
        <v/>
      </c>
    </row>
    <row r="16" spans="1:16" ht="14.25" x14ac:dyDescent="0.45">
      <c r="A16" s="66" t="s">
        <v>96</v>
      </c>
      <c r="B16" s="66" t="s">
        <v>105</v>
      </c>
      <c r="C16" s="66" t="str">
        <f>'Table A-1'!A22</f>
        <v>0938-AU09</v>
      </c>
      <c r="D16" s="66" t="str">
        <f>'Table A-1'!D22</f>
        <v>FY 2021 Hospice Wage Index, Payment Rate Update (CMS-1733)</v>
      </c>
      <c r="E16" s="67" t="str">
        <f>'Table A-1'!BG22</f>
        <v/>
      </c>
      <c r="F16" s="67">
        <f>'Table A-1'!BF22</f>
        <v>378.63689095127609</v>
      </c>
      <c r="G16" s="67" t="str">
        <f>'Table A-1'!BH22</f>
        <v/>
      </c>
      <c r="H16" s="67" t="str">
        <f>'Table A-1'!BK22</f>
        <v/>
      </c>
      <c r="I16" s="67">
        <f>'Table A-1'!BJ22</f>
        <v>378.63689095127609</v>
      </c>
      <c r="J16" s="67" t="str">
        <f>'Table A-1'!BL22</f>
        <v/>
      </c>
      <c r="K16" s="67" t="str">
        <f>IF(E16="","",E16*(Inflation!$B$23/Inflation!$B$2))</f>
        <v/>
      </c>
      <c r="L16" s="67">
        <f>IF(F16="","",F16*(Inflation!$B$23/Inflation!$B$2))</f>
        <v>603.63214511706383</v>
      </c>
      <c r="M16" s="67" t="str">
        <f>IF(G16="","",G16*(Inflation!$B$23/Inflation!$B$2))</f>
        <v/>
      </c>
      <c r="N16" s="67" t="str">
        <f>IF(H16="","",H16*(Inflation!$B$23/Inflation!$B$2))</f>
        <v/>
      </c>
      <c r="O16" s="67">
        <f>IF(I16="","",I16*(Inflation!$B$23/Inflation!$B$2))</f>
        <v>603.63214511706383</v>
      </c>
      <c r="P16" s="67" t="str">
        <f>IF(J16="","",J16*(Inflation!$B$23/Inflation!$B$2))</f>
        <v/>
      </c>
    </row>
    <row r="17" spans="1:16" ht="14.25" x14ac:dyDescent="0.45">
      <c r="A17" s="66" t="s">
        <v>96</v>
      </c>
      <c r="B17" s="66" t="s">
        <v>105</v>
      </c>
      <c r="C17" s="66" t="str">
        <f>'Table A-1'!A23</f>
        <v>0938-AU07</v>
      </c>
      <c r="D17" s="66" t="str">
        <f>'Table A-1'!D23</f>
        <v xml:space="preserve"> FY 2021 Inpatient Psychiatric Facilities Prospective Payment System Rate Updates (CMS-1731)</v>
      </c>
      <c r="E17" s="67" t="str">
        <f>'Table A-1'!BG23</f>
        <v/>
      </c>
      <c r="F17" s="67">
        <f>'Table A-1'!BF23</f>
        <v>67.481481151729909</v>
      </c>
      <c r="G17" s="67" t="str">
        <f>'Table A-1'!BH23</f>
        <v/>
      </c>
      <c r="H17" s="67" t="str">
        <f>'Table A-1'!BK23</f>
        <v/>
      </c>
      <c r="I17" s="67">
        <f>'Table A-1'!BJ23</f>
        <v>67.481481151729909</v>
      </c>
      <c r="J17" s="67" t="str">
        <f>'Table A-1'!BL23</f>
        <v/>
      </c>
      <c r="K17" s="67" t="str">
        <f>IF(E17="","",E17*(Inflation!$B$23/Inflation!$B$2))</f>
        <v/>
      </c>
      <c r="L17" s="67">
        <f>IF(F17="","",F17*(Inflation!$B$23/Inflation!$B$2))</f>
        <v>107.58061931302194</v>
      </c>
      <c r="M17" s="67" t="str">
        <f>IF(G17="","",G17*(Inflation!$B$23/Inflation!$B$2))</f>
        <v/>
      </c>
      <c r="N17" s="67" t="str">
        <f>IF(H17="","",H17*(Inflation!$B$23/Inflation!$B$2))</f>
        <v/>
      </c>
      <c r="O17" s="67">
        <f>IF(I17="","",I17*(Inflation!$B$23/Inflation!$B$2))</f>
        <v>107.58061931302194</v>
      </c>
      <c r="P17" s="67" t="str">
        <f>IF(J17="","",J17*(Inflation!$B$23/Inflation!$B$2))</f>
        <v/>
      </c>
    </row>
    <row r="18" spans="1:16" ht="14.25" x14ac:dyDescent="0.45">
      <c r="A18" s="66" t="s">
        <v>96</v>
      </c>
      <c r="B18" s="66" t="s">
        <v>105</v>
      </c>
      <c r="C18" s="66" t="str">
        <f>'Table A-1'!A24</f>
        <v>0938-AU05</v>
      </c>
      <c r="D18" s="66" t="str">
        <f>'Table A-1'!D24</f>
        <v>FY 2021 Inpatient Rehabilitation Facility (IRF) Prospective Payment System Rate Update (CMS-1729)</v>
      </c>
      <c r="E18" s="67" t="str">
        <f>'Table A-1'!BG24</f>
        <v/>
      </c>
      <c r="F18" s="67">
        <f>'Table A-1'!BF24</f>
        <v>182.30665119876255</v>
      </c>
      <c r="G18" s="67" t="str">
        <f>'Table A-1'!BH24</f>
        <v/>
      </c>
      <c r="H18" s="67" t="str">
        <f>'Table A-1'!BK24</f>
        <v/>
      </c>
      <c r="I18" s="67">
        <f>'Table A-1'!BJ24</f>
        <v>182.30665119876255</v>
      </c>
      <c r="J18" s="67" t="str">
        <f>'Table A-1'!BL24</f>
        <v/>
      </c>
      <c r="K18" s="67" t="str">
        <f>IF(E18="","",E18*(Inflation!$B$23/Inflation!$B$2))</f>
        <v/>
      </c>
      <c r="L18" s="67">
        <f>IF(F18="","",F18*(Inflation!$B$23/Inflation!$B$2))</f>
        <v>290.63769950080848</v>
      </c>
      <c r="M18" s="67" t="str">
        <f>IF(G18="","",G18*(Inflation!$B$23/Inflation!$B$2))</f>
        <v/>
      </c>
      <c r="N18" s="67" t="str">
        <f>IF(H18="","",H18*(Inflation!$B$23/Inflation!$B$2))</f>
        <v/>
      </c>
      <c r="O18" s="67">
        <f>IF(I18="","",I18*(Inflation!$B$23/Inflation!$B$2))</f>
        <v>290.63769950080848</v>
      </c>
      <c r="P18" s="67" t="str">
        <f>IF(J18="","",J18*(Inflation!$B$23/Inflation!$B$2))</f>
        <v/>
      </c>
    </row>
    <row r="19" spans="1:16" ht="14.25" x14ac:dyDescent="0.45">
      <c r="A19" s="66" t="s">
        <v>96</v>
      </c>
      <c r="B19" s="66" t="s">
        <v>105</v>
      </c>
      <c r="C19" s="66" t="str">
        <f>'Table A-1'!A26</f>
        <v>0938-AU11</v>
      </c>
      <c r="D19" s="66" t="str">
        <f>'Table A-1'!D26</f>
        <v>Hospital Inpatient Prospective Payment Systems for Acute Care Hospitals; the Long-Term Care Hospital Prospective Payment System; and FY 2021 Rates (CMS-1735)</v>
      </c>
      <c r="E19" s="67" t="str">
        <f>'Table A-1'!BG26</f>
        <v/>
      </c>
      <c r="F19" s="67">
        <f>'Table A-1'!BF26</f>
        <v>2445.7138437741683</v>
      </c>
      <c r="G19" s="67" t="str">
        <f>'Table A-1'!BH26</f>
        <v/>
      </c>
      <c r="H19" s="67" t="str">
        <f>'Table A-1'!BK26</f>
        <v/>
      </c>
      <c r="I19" s="67">
        <f>'Table A-1'!BJ26</f>
        <v>2445.7138437741683</v>
      </c>
      <c r="J19" s="67" t="str">
        <f>'Table A-1'!BL26</f>
        <v/>
      </c>
      <c r="K19" s="67" t="str">
        <f>IF(E19="","",E19*(Inflation!$B$23/Inflation!$B$2))</f>
        <v/>
      </c>
      <c r="L19" s="67">
        <f>IF(F19="","",F19*(Inflation!$B$23/Inflation!$B$2))</f>
        <v>3899.0165225339229</v>
      </c>
      <c r="M19" s="67" t="str">
        <f>IF(G19="","",G19*(Inflation!$B$23/Inflation!$B$2))</f>
        <v/>
      </c>
      <c r="N19" s="67" t="str">
        <f>IF(H19="","",H19*(Inflation!$B$23/Inflation!$B$2))</f>
        <v/>
      </c>
      <c r="O19" s="67">
        <f>IF(I19="","",I19*(Inflation!$B$23/Inflation!$B$2))</f>
        <v>3899.0165225339229</v>
      </c>
      <c r="P19" s="67" t="str">
        <f>IF(J19="","",J19*(Inflation!$B$23/Inflation!$B$2))</f>
        <v/>
      </c>
    </row>
    <row r="20" spans="1:16" ht="14.25" x14ac:dyDescent="0.45">
      <c r="A20" s="66" t="s">
        <v>96</v>
      </c>
      <c r="B20" s="66" t="s">
        <v>105</v>
      </c>
      <c r="C20" s="66" t="str">
        <f>'Table A-1'!A27</f>
        <v>0938-AT89</v>
      </c>
      <c r="D20" s="66" t="str">
        <f>'Table A-1'!D27</f>
        <v>Specialty Care Models To Improve Quality of Care And Reduce Expenditures (CMS-5527)</v>
      </c>
      <c r="E20" s="67" t="str">
        <f>'Table A-1'!BG27</f>
        <v/>
      </c>
      <c r="F20" s="67">
        <f>'Table A-1'!BF27</f>
        <v>-29.833917982870066</v>
      </c>
      <c r="G20" s="67" t="str">
        <f>'Table A-1'!BH27</f>
        <v/>
      </c>
      <c r="H20" s="67" t="str">
        <f>'Table A-1'!BK27</f>
        <v/>
      </c>
      <c r="I20" s="67">
        <f>'Table A-1'!BJ27</f>
        <v>-31.964912124503641</v>
      </c>
      <c r="J20" s="67" t="str">
        <f>'Table A-1'!BL27</f>
        <v/>
      </c>
      <c r="K20" s="67" t="str">
        <f>IF(E20="","",E20*(Inflation!$B$23/Inflation!$B$2))</f>
        <v/>
      </c>
      <c r="L20" s="67">
        <f>IF(F20="","",F20*(Inflation!$B$23/Inflation!$B$2))</f>
        <v>-47.561958012072857</v>
      </c>
      <c r="M20" s="67" t="str">
        <f>IF(G20="","",G20*(Inflation!$B$23/Inflation!$B$2))</f>
        <v/>
      </c>
      <c r="N20" s="67" t="str">
        <f>IF(H20="","",H20*(Inflation!$B$23/Inflation!$B$2))</f>
        <v/>
      </c>
      <c r="O20" s="67">
        <f>IF(I20="","",I20*(Inflation!$B$23/Inflation!$B$2))</f>
        <v>-50.959240727220916</v>
      </c>
      <c r="P20" s="67" t="str">
        <f>IF(J20="","",J20*(Inflation!$B$23/Inflation!$B$2))</f>
        <v/>
      </c>
    </row>
    <row r="21" spans="1:16" ht="14.25" x14ac:dyDescent="0.45">
      <c r="A21" s="66" t="s">
        <v>672</v>
      </c>
      <c r="B21" s="66" t="s">
        <v>672</v>
      </c>
      <c r="C21" s="66" t="str">
        <f>'Table A-1'!A31</f>
        <v>0960-AH86</v>
      </c>
      <c r="D21" s="66" t="str">
        <f>'Table A-1'!D31</f>
        <v>Removing Inability to Communicate in English as an Education Category</v>
      </c>
      <c r="E21" s="67" t="str">
        <f>'Table A-1'!BG31</f>
        <v/>
      </c>
      <c r="F21" s="67">
        <f>'Table A-1'!BF31</f>
        <v>-371.6250966744006</v>
      </c>
      <c r="G21" s="67" t="str">
        <f>'Table A-1'!BH31</f>
        <v/>
      </c>
      <c r="H21" s="67" t="str">
        <f>'Table A-1'!BK31</f>
        <v/>
      </c>
      <c r="I21" s="67">
        <f>'Table A-1'!BJ31</f>
        <v>-371.6250966744006</v>
      </c>
      <c r="J21" s="67" t="str">
        <f>'Table A-1'!BL31</f>
        <v/>
      </c>
      <c r="K21" s="67" t="str">
        <f>IF(E21="","",E21*(Inflation!$B$23/Inflation!$B$2))</f>
        <v/>
      </c>
      <c r="L21" s="67">
        <f>IF(F21="","",F21*(Inflation!$B$23/Inflation!$B$2))</f>
        <v>-592.45377205934039</v>
      </c>
      <c r="M21" s="67" t="str">
        <f>IF(G21="","",G21*(Inflation!$B$23/Inflation!$B$2))</f>
        <v/>
      </c>
      <c r="N21" s="67" t="str">
        <f>IF(H21="","",H21*(Inflation!$B$23/Inflation!$B$2))</f>
        <v/>
      </c>
      <c r="O21" s="67">
        <f>IF(I21="","",I21*(Inflation!$B$23/Inflation!$B$2))</f>
        <v>-592.45377205934039</v>
      </c>
      <c r="P21" s="67" t="str">
        <f>IF(J21="","",J21*(Inflation!$B$23/Inflation!$B$2))</f>
        <v/>
      </c>
    </row>
    <row r="22" spans="1:16" ht="14.25" x14ac:dyDescent="0.45">
      <c r="A22" s="66" t="s">
        <v>114</v>
      </c>
      <c r="B22" s="66" t="s">
        <v>667</v>
      </c>
      <c r="C22" s="66" t="str">
        <f>'Table A-1'!A33</f>
        <v>1117-AB51</v>
      </c>
      <c r="D22" s="66" t="str">
        <f>'Table A-1'!D33</f>
        <v>Registration and Reregistration Fees for Controlled Substance and List I Chemical Registrants</v>
      </c>
      <c r="E22" s="67" t="str">
        <f>'Table A-1'!BG33</f>
        <v/>
      </c>
      <c r="F22" s="67">
        <f>'Table A-1'!BF33</f>
        <v>-73.974429621036336</v>
      </c>
      <c r="G22" s="67" t="str">
        <f>'Table A-1'!BH33</f>
        <v/>
      </c>
      <c r="H22" s="67" t="str">
        <f>'Table A-1'!BK33</f>
        <v/>
      </c>
      <c r="I22" s="67">
        <f>'Table A-1'!BJ33</f>
        <v>-74.044547563805097</v>
      </c>
      <c r="J22" s="67" t="str">
        <f>'Table A-1'!BL33</f>
        <v/>
      </c>
      <c r="K22" s="67" t="str">
        <f>IF(E22="","",E22*(Inflation!$B$23/Inflation!$B$2))</f>
        <v/>
      </c>
      <c r="L22" s="67">
        <f>IF(F22="","",F22*(Inflation!$B$23/Inflation!$B$2))</f>
        <v>-117.93183575898189</v>
      </c>
      <c r="M22" s="67" t="str">
        <f>IF(G22="","",G22*(Inflation!$B$23/Inflation!$B$2))</f>
        <v/>
      </c>
      <c r="N22" s="67" t="str">
        <f>IF(H22="","",H22*(Inflation!$B$23/Inflation!$B$2))</f>
        <v/>
      </c>
      <c r="O22" s="67">
        <f>IF(I22="","",I22*(Inflation!$B$23/Inflation!$B$2))</f>
        <v>-118.04361948955913</v>
      </c>
      <c r="P22" s="67" t="str">
        <f>IF(J22="","",J22*(Inflation!$B$23/Inflation!$B$2))</f>
        <v/>
      </c>
    </row>
    <row r="23" spans="1:16" ht="14.25" x14ac:dyDescent="0.45">
      <c r="A23" s="66" t="s">
        <v>673</v>
      </c>
      <c r="B23" s="66" t="s">
        <v>674</v>
      </c>
      <c r="C23" s="66" t="str">
        <f>'Table A-1'!A45</f>
        <v>0625-AB16</v>
      </c>
      <c r="D23" s="66" t="str">
        <f>'Table A-1'!D45</f>
        <v xml:space="preserve">Modification of Regulations Regarding Benefit and Specificity in Countervailing Duty Proceedings </v>
      </c>
      <c r="E23" s="67">
        <f>'Table A-1'!BG45</f>
        <v>-2.8199793364087045</v>
      </c>
      <c r="F23" s="67" t="str">
        <f>'Table A-1'!BF45</f>
        <v/>
      </c>
      <c r="G23" s="67">
        <f>'Table A-1'!BH45</f>
        <v>-2270.4449016213671</v>
      </c>
      <c r="H23" s="67">
        <f>'Table A-1'!BK45</f>
        <v>-2.8199793364087045</v>
      </c>
      <c r="I23" s="67" t="str">
        <f>'Table A-1'!BJ45</f>
        <v/>
      </c>
      <c r="J23" s="67">
        <f>'Table A-1'!BL45</f>
        <v>-2270.4449016213671</v>
      </c>
      <c r="K23" s="67">
        <f>IF(E23="","",E23*(Inflation!$B$23/Inflation!$B$2))</f>
        <v>-4.4956796780829986</v>
      </c>
      <c r="L23" s="67" t="str">
        <f>IF(F23="","",F23*(Inflation!$B$23/Inflation!$B$2))</f>
        <v/>
      </c>
      <c r="M23" s="67">
        <f>IF(G23="","",G23*(Inflation!$B$23/Inflation!$B$2))</f>
        <v>-3619.5985100463117</v>
      </c>
      <c r="N23" s="67">
        <f>IF(H23="","",H23*(Inflation!$B$23/Inflation!$B$2))</f>
        <v>-4.4956796780829986</v>
      </c>
      <c r="O23" s="67" t="str">
        <f>IF(I23="","",I23*(Inflation!$B$23/Inflation!$B$2))</f>
        <v/>
      </c>
      <c r="P23" s="67">
        <f>IF(J23="","",J23*(Inflation!$B$23/Inflation!$B$2))</f>
        <v>-3619.5985100463117</v>
      </c>
    </row>
    <row r="24" spans="1:16" ht="14.25" x14ac:dyDescent="0.45">
      <c r="A24" s="66" t="s">
        <v>98</v>
      </c>
      <c r="B24" s="66" t="s">
        <v>675</v>
      </c>
      <c r="C24" s="66" t="str">
        <f>'Table A-1'!A48</f>
        <v>0578-AA67</v>
      </c>
      <c r="D24" s="66" t="str">
        <f>'Table A-1'!D48</f>
        <v>Conservation Stewardship Program (CSP)</v>
      </c>
      <c r="E24" s="67">
        <f>'Table A-1'!BG48</f>
        <v>536.30019231111669</v>
      </c>
      <c r="F24" s="67">
        <f>'Table A-1'!BF48</f>
        <v>536.30019231111669</v>
      </c>
      <c r="G24" s="67">
        <f>'Table A-1'!BH48</f>
        <v>536.30019231111669</v>
      </c>
      <c r="H24" s="67">
        <f>'Table A-1'!BK48</f>
        <v>539.14151783329476</v>
      </c>
      <c r="I24" s="67">
        <f>'Table A-1'!BJ48</f>
        <v>539.14151783329476</v>
      </c>
      <c r="J24" s="67">
        <f>'Table A-1'!BL48</f>
        <v>539.14151783329476</v>
      </c>
      <c r="K24" s="67">
        <f>IF(E24="","",E24*(Inflation!$B$23/Inflation!$B$2))</f>
        <v>854.98281664559545</v>
      </c>
      <c r="L24" s="67">
        <f>IF(F24="","",F24*(Inflation!$B$23/Inflation!$B$2))</f>
        <v>854.98281664559545</v>
      </c>
      <c r="M24" s="67">
        <f>IF(G24="","",G24*(Inflation!$B$23/Inflation!$B$2))</f>
        <v>854.98281664559545</v>
      </c>
      <c r="N24" s="67">
        <f>IF(H24="","",H24*(Inflation!$B$23/Inflation!$B$2))</f>
        <v>859.51252693245954</v>
      </c>
      <c r="O24" s="67">
        <f>IF(I24="","",I24*(Inflation!$B$23/Inflation!$B$2))</f>
        <v>859.51252693245954</v>
      </c>
      <c r="P24" s="67">
        <f>IF(J24="","",J24*(Inflation!$B$23/Inflation!$B$2))</f>
        <v>859.51252693245954</v>
      </c>
    </row>
    <row r="25" spans="1:16" ht="14.25" x14ac:dyDescent="0.45">
      <c r="A25" s="66" t="s">
        <v>98</v>
      </c>
      <c r="B25" s="66" t="s">
        <v>675</v>
      </c>
      <c r="C25" s="66" t="str">
        <f>'Table A-1'!A49</f>
        <v>0578-AA68</v>
      </c>
      <c r="D25" s="66" t="str">
        <f>'Table A-1'!D49</f>
        <v>Environmental Quality Incentives Program (EQIP) Changes</v>
      </c>
      <c r="E25" s="67">
        <f>'Table A-1'!BG49</f>
        <v>837.76483021421325</v>
      </c>
      <c r="F25" s="67">
        <f>'Table A-1'!BF49</f>
        <v>853.88935255257388</v>
      </c>
      <c r="G25" s="67">
        <f>'Table A-1'!BH49</f>
        <v>910.14759789170034</v>
      </c>
      <c r="H25" s="67">
        <f>'Table A-1'!BK49</f>
        <v>838.6172278708666</v>
      </c>
      <c r="I25" s="67">
        <f>'Table A-1'!BJ49</f>
        <v>854.81278334728188</v>
      </c>
      <c r="J25" s="67">
        <f>'Table A-1'!BL49</f>
        <v>911.07102868640823</v>
      </c>
      <c r="K25" s="67">
        <f>IF(E25="","",E25*(Inflation!$B$23/Inflation!$B$2))</f>
        <v>1335.5850780818746</v>
      </c>
      <c r="L25" s="67">
        <f>IF(F25="","",F25*(Inflation!$B$23/Inflation!$B$2))</f>
        <v>1361.291183959828</v>
      </c>
      <c r="M25" s="67">
        <f>IF(G25="","",G25*(Inflation!$B$23/Inflation!$B$2))</f>
        <v>1450.9794476397369</v>
      </c>
      <c r="N25" s="67">
        <f>IF(H25="","",H25*(Inflation!$B$23/Inflation!$B$2))</f>
        <v>1336.9439911679337</v>
      </c>
      <c r="O25" s="67">
        <f>IF(I25="","",I25*(Inflation!$B$23/Inflation!$B$2))</f>
        <v>1362.7633398030591</v>
      </c>
      <c r="P25" s="67">
        <f>IF(J25="","",J25*(Inflation!$B$23/Inflation!$B$2))</f>
        <v>1452.4516034829678</v>
      </c>
    </row>
    <row r="26" spans="1:16" ht="14.25" x14ac:dyDescent="0.45">
      <c r="A26" s="66" t="s">
        <v>98</v>
      </c>
      <c r="B26" s="66" t="s">
        <v>675</v>
      </c>
      <c r="C26" s="66" t="str">
        <f>'Table A-1'!A50</f>
        <v>0578-AA66</v>
      </c>
      <c r="D26" s="66" t="str">
        <f>'Table A-1'!D50</f>
        <v>Agricultural Conservation Easement Program (ACEP)</v>
      </c>
      <c r="E26" s="67">
        <f>'Table A-1'!BG50</f>
        <v>307.57348777577948</v>
      </c>
      <c r="F26" s="67">
        <f>'Table A-1'!BF50</f>
        <v>307.57348777577948</v>
      </c>
      <c r="G26" s="67">
        <f>'Table A-1'!BH50</f>
        <v>307.57348777577948</v>
      </c>
      <c r="H26" s="67">
        <f>'Table A-1'!BK50</f>
        <v>306.86315639523497</v>
      </c>
      <c r="I26" s="67">
        <f>'Table A-1'!BJ50</f>
        <v>306.86315639523497</v>
      </c>
      <c r="J26" s="67">
        <f>'Table A-1'!BL50</f>
        <v>306.86315639523497</v>
      </c>
      <c r="K26" s="67">
        <f>IF(E26="","",E26*(Inflation!$B$23/Inflation!$B$2))</f>
        <v>490.34113855303684</v>
      </c>
      <c r="L26" s="67">
        <f>IF(F26="","",F26*(Inflation!$B$23/Inflation!$B$2))</f>
        <v>490.34113855303684</v>
      </c>
      <c r="M26" s="67">
        <f>IF(G26="","",G26*(Inflation!$B$23/Inflation!$B$2))</f>
        <v>490.34113855303684</v>
      </c>
      <c r="N26" s="67">
        <f>IF(H26="","",H26*(Inflation!$B$23/Inflation!$B$2))</f>
        <v>489.20871098132085</v>
      </c>
      <c r="O26" s="67">
        <f>IF(I26="","",I26*(Inflation!$B$23/Inflation!$B$2))</f>
        <v>489.20871098132085</v>
      </c>
      <c r="P26" s="67">
        <f>IF(J26="","",J26*(Inflation!$B$23/Inflation!$B$2))</f>
        <v>489.20871098132085</v>
      </c>
    </row>
    <row r="27" spans="1:16" ht="14.25" x14ac:dyDescent="0.45">
      <c r="A27" s="66" t="s">
        <v>98</v>
      </c>
      <c r="B27" s="66" t="s">
        <v>675</v>
      </c>
      <c r="C27" s="66" t="str">
        <f>'Table A-1'!A51</f>
        <v>0578-AA70</v>
      </c>
      <c r="D27" s="66" t="str">
        <f>'Table A-1'!D51</f>
        <v>Regional Conservation Partnership Program (RCPP)</v>
      </c>
      <c r="E27" s="67">
        <f>'Table A-1'!BG51</f>
        <v>205.28576897736784</v>
      </c>
      <c r="F27" s="67">
        <f>'Table A-1'!BF51</f>
        <v>205.28576897736784</v>
      </c>
      <c r="G27" s="67">
        <f>'Table A-1'!BH51</f>
        <v>205.28576897736784</v>
      </c>
      <c r="H27" s="67">
        <f>'Table A-1'!BK51</f>
        <v>205.28576897736784</v>
      </c>
      <c r="I27" s="67">
        <f>'Table A-1'!BJ51</f>
        <v>205.28576897736784</v>
      </c>
      <c r="J27" s="67">
        <f>'Table A-1'!BL51</f>
        <v>205.28576897736784</v>
      </c>
      <c r="K27" s="67">
        <f>IF(E27="","",E27*(Inflation!$B$23/Inflation!$B$2))</f>
        <v>327.27156822592991</v>
      </c>
      <c r="L27" s="67">
        <f>IF(F27="","",F27*(Inflation!$B$23/Inflation!$B$2))</f>
        <v>327.27156822592991</v>
      </c>
      <c r="M27" s="67">
        <f>IF(G27="","",G27*(Inflation!$B$23/Inflation!$B$2))</f>
        <v>327.27156822592991</v>
      </c>
      <c r="N27" s="67">
        <f>IF(H27="","",H27*(Inflation!$B$23/Inflation!$B$2))</f>
        <v>327.27156822592991</v>
      </c>
      <c r="O27" s="67">
        <f>IF(I27="","",I27*(Inflation!$B$23/Inflation!$B$2))</f>
        <v>327.27156822592991</v>
      </c>
      <c r="P27" s="67">
        <f>IF(J27="","",J27*(Inflation!$B$23/Inflation!$B$2))</f>
        <v>327.27156822592991</v>
      </c>
    </row>
    <row r="28" spans="1:16" ht="14.25" x14ac:dyDescent="0.45">
      <c r="A28" s="66" t="s">
        <v>98</v>
      </c>
      <c r="B28" s="66" t="s">
        <v>676</v>
      </c>
      <c r="C28" s="66" t="str">
        <f>'Table A-1'!A53</f>
        <v>0584-AE57</v>
      </c>
      <c r="D28" s="66" t="str">
        <f>'Table A-1'!D53</f>
        <v xml:space="preserve">Supplemental Nutrition Assistance Program: Requirements for Able-Bodied Adults Without Dependents </v>
      </c>
      <c r="E28" s="67" t="str">
        <f>'Table A-1'!BG53</f>
        <v/>
      </c>
      <c r="F28" s="67">
        <f>'Table A-1'!BF53</f>
        <v>-766.16669355350325</v>
      </c>
      <c r="G28" s="67" t="str">
        <f>'Table A-1'!BH53</f>
        <v/>
      </c>
      <c r="H28" s="67" t="str">
        <f>'Table A-1'!BK53</f>
        <v/>
      </c>
      <c r="I28" s="67">
        <f>'Table A-1'!BJ53</f>
        <v>-781.27889051015518</v>
      </c>
      <c r="J28" s="67" t="str">
        <f>'Table A-1'!BL53</f>
        <v/>
      </c>
      <c r="K28" s="67" t="str">
        <f>IF(E28="","",E28*(Inflation!$B$23/Inflation!$B$2))</f>
        <v/>
      </c>
      <c r="L28" s="67">
        <f>IF(F28="","",F28*(Inflation!$B$23/Inflation!$B$2))</f>
        <v>-1221.4415863837808</v>
      </c>
      <c r="M28" s="67" t="str">
        <f>IF(G28="","",G28*(Inflation!$B$23/Inflation!$B$2))</f>
        <v/>
      </c>
      <c r="N28" s="67" t="str">
        <f>IF(H28="","",H28*(Inflation!$B$23/Inflation!$B$2))</f>
        <v/>
      </c>
      <c r="O28" s="67">
        <f>IF(I28="","",I28*(Inflation!$B$23/Inflation!$B$2))</f>
        <v>-1245.5338185047899</v>
      </c>
      <c r="P28" s="67" t="str">
        <f>IF(J28="","",J28*(Inflation!$B$23/Inflation!$B$2))</f>
        <v/>
      </c>
    </row>
    <row r="29" spans="1:16" ht="14.25" x14ac:dyDescent="0.45">
      <c r="A29" s="66" t="s">
        <v>98</v>
      </c>
      <c r="B29" s="66" t="s">
        <v>677</v>
      </c>
      <c r="C29" s="66" t="str">
        <f>'Table A-1'!A54</f>
        <v>0503-AA65</v>
      </c>
      <c r="D29" s="66" t="str">
        <f>'Table A-1'!D54</f>
        <v>Coronavirus Food Assistance Program</v>
      </c>
      <c r="E29" s="67" t="str">
        <f>'Table A-1'!BG54</f>
        <v/>
      </c>
      <c r="F29" s="67">
        <f>'Table A-1'!BF54</f>
        <v>11218.870843000772</v>
      </c>
      <c r="G29" s="67" t="str">
        <f>'Table A-1'!BH54</f>
        <v/>
      </c>
      <c r="H29" s="67" t="str">
        <f>'Table A-1'!BK54</f>
        <v/>
      </c>
      <c r="I29" s="67">
        <f>'Table A-1'!BJ54</f>
        <v>11218.870843000772</v>
      </c>
      <c r="J29" s="67" t="str">
        <f>'Table A-1'!BL54</f>
        <v/>
      </c>
      <c r="K29" s="67" t="str">
        <f>IF(E29="","",E29*(Inflation!$B$23/Inflation!$B$2))</f>
        <v/>
      </c>
      <c r="L29" s="67">
        <f>IF(F29="","",F29*(Inflation!$B$23/Inflation!$B$2))</f>
        <v>17885.396892357443</v>
      </c>
      <c r="M29" s="67" t="str">
        <f>IF(G29="","",G29*(Inflation!$B$23/Inflation!$B$2))</f>
        <v/>
      </c>
      <c r="N29" s="67" t="str">
        <f>IF(H29="","",H29*(Inflation!$B$23/Inflation!$B$2))</f>
        <v/>
      </c>
      <c r="O29" s="67">
        <f>IF(I29="","",I29*(Inflation!$B$23/Inflation!$B$2))</f>
        <v>17885.396892357443</v>
      </c>
      <c r="P29" s="67" t="str">
        <f>IF(J29="","",J29*(Inflation!$B$23/Inflation!$B$2))</f>
        <v/>
      </c>
    </row>
    <row r="30" spans="1:16" ht="14.25" x14ac:dyDescent="0.45">
      <c r="A30" s="66" t="s">
        <v>98</v>
      </c>
      <c r="B30" s="66" t="s">
        <v>677</v>
      </c>
      <c r="C30" s="66" t="str">
        <f>'Table A-1'!A55</f>
        <v>0503-AA65</v>
      </c>
      <c r="D30" s="66" t="str">
        <f>'Table A-1'!D55</f>
        <v>Coronavirus Food Assistance Program</v>
      </c>
      <c r="E30" s="67" t="str">
        <f>'Table A-1'!BG55</f>
        <v/>
      </c>
      <c r="F30" s="67">
        <f>'Table A-1'!BF55</f>
        <v>9262.5802397525131</v>
      </c>
      <c r="G30" s="67" t="str">
        <f>'Table A-1'!BH55</f>
        <v/>
      </c>
      <c r="H30" s="67" t="str">
        <f>'Table A-1'!BK55</f>
        <v/>
      </c>
      <c r="I30" s="67">
        <f>'Table A-1'!BJ55</f>
        <v>9262.5802397525131</v>
      </c>
      <c r="J30" s="67" t="str">
        <f>'Table A-1'!BL55</f>
        <v/>
      </c>
      <c r="K30" s="67" t="str">
        <f>IF(E30="","",E30*(Inflation!$B$23/Inflation!$B$2))</f>
        <v/>
      </c>
      <c r="L30" s="67">
        <f>IF(F30="","",F30*(Inflation!$B$23/Inflation!$B$2))</f>
        <v>14766.630809252616</v>
      </c>
      <c r="M30" s="67" t="str">
        <f>IF(G30="","",G30*(Inflation!$B$23/Inflation!$B$2))</f>
        <v/>
      </c>
      <c r="N30" s="67" t="str">
        <f>IF(H30="","",H30*(Inflation!$B$23/Inflation!$B$2))</f>
        <v/>
      </c>
      <c r="O30" s="67">
        <f>IF(I30="","",I30*(Inflation!$B$23/Inflation!$B$2))</f>
        <v>14766.630809252616</v>
      </c>
      <c r="P30" s="67" t="str">
        <f>IF(J30="","",J30*(Inflation!$B$23/Inflation!$B$2))</f>
        <v/>
      </c>
    </row>
    <row r="31" spans="1:16" ht="14.25" x14ac:dyDescent="0.45">
      <c r="A31" s="66" t="s">
        <v>98</v>
      </c>
      <c r="B31" s="66" t="s">
        <v>61</v>
      </c>
      <c r="C31" s="66" t="str">
        <f>'Table A-1'!A56</f>
        <v>0560-AI41</v>
      </c>
      <c r="D31" s="66" t="str">
        <f>'Table A-1'!D56</f>
        <v>Conservation Reserve Program (CRP)</v>
      </c>
      <c r="E31" s="67" t="str">
        <f>'Table A-1'!BG56</f>
        <v/>
      </c>
      <c r="F31" s="67">
        <f>'Table A-1'!BF56</f>
        <v>1514.4265033209281</v>
      </c>
      <c r="G31" s="67" t="str">
        <f>'Table A-1'!BH56</f>
        <v/>
      </c>
      <c r="H31" s="67" t="str">
        <f>'Table A-1'!BK56</f>
        <v/>
      </c>
      <c r="I31" s="67">
        <f>'Table A-1'!BJ56</f>
        <v>1518.6884916041952</v>
      </c>
      <c r="J31" s="67" t="str">
        <f>'Table A-1'!BL56</f>
        <v/>
      </c>
      <c r="K31" s="67" t="str">
        <f>IF(E31="","",E31*(Inflation!$B$23/Inflation!$B$2))</f>
        <v/>
      </c>
      <c r="L31" s="67">
        <f>IF(F31="","",F31*(Inflation!$B$23/Inflation!$B$2))</f>
        <v>2414.3355828985555</v>
      </c>
      <c r="M31" s="67" t="str">
        <f>IF(G31="","",G31*(Inflation!$B$23/Inflation!$B$2))</f>
        <v/>
      </c>
      <c r="N31" s="67" t="str">
        <f>IF(H31="","",H31*(Inflation!$B$23/Inflation!$B$2))</f>
        <v/>
      </c>
      <c r="O31" s="67">
        <f>IF(I31="","",I31*(Inflation!$B$23/Inflation!$B$2))</f>
        <v>2421.1301483288516</v>
      </c>
      <c r="P31" s="67" t="str">
        <f>IF(J31="","",J31*(Inflation!$B$23/Inflation!$B$2))</f>
        <v/>
      </c>
    </row>
    <row r="32" spans="1:16" ht="14.25" x14ac:dyDescent="0.45">
      <c r="A32" s="66" t="s">
        <v>98</v>
      </c>
      <c r="B32" s="66" t="s">
        <v>678</v>
      </c>
      <c r="C32" s="66" t="str">
        <f>'Table A-1'!A57</f>
        <v>0570-AB07</v>
      </c>
      <c r="D32" s="66" t="str">
        <f>'Table A-1'!D57</f>
        <v>B&amp;I CARES Act Guaranteed Loan Program</v>
      </c>
      <c r="E32" s="67" t="str">
        <f>'Table A-1'!BG57</f>
        <v/>
      </c>
      <c r="F32" s="67">
        <f>'Table A-1'!BF57</f>
        <v>667.10210750193335</v>
      </c>
      <c r="G32" s="67" t="str">
        <f>'Table A-1'!BH57</f>
        <v/>
      </c>
      <c r="H32" s="67" t="str">
        <f>'Table A-1'!BK57</f>
        <v/>
      </c>
      <c r="I32" s="67">
        <f>'Table A-1'!BJ57</f>
        <v>667.10210750193335</v>
      </c>
      <c r="J32" s="67" t="str">
        <f>'Table A-1'!BL57</f>
        <v/>
      </c>
      <c r="K32" s="67" t="str">
        <f>IF(E32="","",E32*(Inflation!$B$23/Inflation!$B$2))</f>
        <v/>
      </c>
      <c r="L32" s="67">
        <f>IF(F32="","",F32*(Inflation!$B$23/Inflation!$B$2))</f>
        <v>1063.5104127118045</v>
      </c>
      <c r="M32" s="67" t="str">
        <f>IF(G32="","",G32*(Inflation!$B$23/Inflation!$B$2))</f>
        <v/>
      </c>
      <c r="N32" s="67" t="str">
        <f>IF(H32="","",H32*(Inflation!$B$23/Inflation!$B$2))</f>
        <v/>
      </c>
      <c r="O32" s="67">
        <f>IF(I32="","",I32*(Inflation!$B$23/Inflation!$B$2))</f>
        <v>1063.5104127118045</v>
      </c>
      <c r="P32" s="67" t="str">
        <f>IF(J32="","",J32*(Inflation!$B$23/Inflation!$B$2))</f>
        <v/>
      </c>
    </row>
    <row r="33" spans="1:16" ht="14.25" x14ac:dyDescent="0.45">
      <c r="A33" s="66" t="s">
        <v>98</v>
      </c>
      <c r="B33" s="66" t="s">
        <v>679</v>
      </c>
      <c r="C33" s="66" t="str">
        <f>'Table A-1'!A58</f>
        <v>0572-AC46</v>
      </c>
      <c r="D33" s="66" t="str">
        <f>'Table A-1'!D58</f>
        <v>Rural Broadband Grant, Loan, and Loan Guarantee Program</v>
      </c>
      <c r="E33" s="67" t="str">
        <f>'Table A-1'!BG58</f>
        <v/>
      </c>
      <c r="F33" s="67">
        <f>'Table A-1'!BF58</f>
        <v>245.41279969064189</v>
      </c>
      <c r="G33" s="67" t="str">
        <f>'Table A-1'!BH58</f>
        <v/>
      </c>
      <c r="H33" s="67" t="str">
        <f>'Table A-1'!BK58</f>
        <v/>
      </c>
      <c r="I33" s="67">
        <f>'Table A-1'!BJ58</f>
        <v>245.41279969064189</v>
      </c>
      <c r="J33" s="67" t="str">
        <f>'Table A-1'!BL58</f>
        <v/>
      </c>
      <c r="K33" s="67" t="str">
        <f>IF(E33="","",E33*(Inflation!$B$23/Inflation!$B$2))</f>
        <v/>
      </c>
      <c r="L33" s="67">
        <f>IF(F33="","",F33*(Inflation!$B$23/Inflation!$B$2))</f>
        <v>391.2430570203191</v>
      </c>
      <c r="M33" s="67" t="str">
        <f>IF(G33="","",G33*(Inflation!$B$23/Inflation!$B$2))</f>
        <v/>
      </c>
      <c r="N33" s="67" t="str">
        <f>IF(H33="","",H33*(Inflation!$B$23/Inflation!$B$2))</f>
        <v/>
      </c>
      <c r="O33" s="67">
        <f>IF(I33="","",I33*(Inflation!$B$23/Inflation!$B$2))</f>
        <v>391.2430570203191</v>
      </c>
      <c r="P33" s="67" t="str">
        <f>IF(J33="","",J33*(Inflation!$B$23/Inflation!$B$2))</f>
        <v/>
      </c>
    </row>
    <row r="34" spans="1:16" ht="14.25" x14ac:dyDescent="0.45">
      <c r="A34" s="66" t="s">
        <v>115</v>
      </c>
      <c r="B34" s="66" t="s">
        <v>116</v>
      </c>
      <c r="C34" s="66" t="str">
        <f>'Table A-1'!A59</f>
        <v>1615-AC19</v>
      </c>
      <c r="D34" s="66" t="str">
        <f>'Table A-1'!D59</f>
        <v>Removal of 30-Day Processing Provision for Asylum Applicant-Related Form I-765 Employment Authorization Applications</v>
      </c>
      <c r="E34" s="67">
        <f>'Table A-1'!BG59</f>
        <v>0</v>
      </c>
      <c r="F34" s="67">
        <f>'Table A-1'!BF59</f>
        <v>41.579940061871611</v>
      </c>
      <c r="G34" s="67">
        <f>'Table A-1'!BH59</f>
        <v>83.089762180974475</v>
      </c>
      <c r="H34" s="67">
        <f>'Table A-1'!BK59</f>
        <v>0</v>
      </c>
      <c r="I34" s="67">
        <f>'Table A-1'!BJ59</f>
        <v>41.579940061871611</v>
      </c>
      <c r="J34" s="67">
        <f>'Table A-1'!BL59</f>
        <v>83.089762180974475</v>
      </c>
      <c r="K34" s="67">
        <f>IF(E34="","",E34*(Inflation!$B$23/Inflation!$B$2))</f>
        <v>0</v>
      </c>
      <c r="L34" s="67">
        <f>IF(F34="","",F34*(Inflation!$B$23/Inflation!$B$2))</f>
        <v>66.287752232299781</v>
      </c>
      <c r="M34" s="67">
        <f>IF(G34="","",G34*(Inflation!$B$23/Inflation!$B$2))</f>
        <v>132.46372073402233</v>
      </c>
      <c r="N34" s="67">
        <f>IF(H34="","",H34*(Inflation!$B$23/Inflation!$B$2))</f>
        <v>0</v>
      </c>
      <c r="O34" s="67">
        <f>IF(I34="","",I34*(Inflation!$B$23/Inflation!$B$2))</f>
        <v>66.287752232299781</v>
      </c>
      <c r="P34" s="67">
        <f>IF(J34="","",J34*(Inflation!$B$23/Inflation!$B$2))</f>
        <v>132.46372073402233</v>
      </c>
    </row>
    <row r="35" spans="1:16" ht="14.25" x14ac:dyDescent="0.45">
      <c r="A35" s="66" t="s">
        <v>115</v>
      </c>
      <c r="B35" s="66" t="s">
        <v>116</v>
      </c>
      <c r="C35" s="66" t="str">
        <f>'Table A-1'!A60</f>
        <v>1615-AC27</v>
      </c>
      <c r="D35" s="66" t="str">
        <f>'Table A-1'!D60</f>
        <v>Asylum Application, Interview, and Employment Authorization for Applicants</v>
      </c>
      <c r="E35" s="67">
        <f>'Table A-1'!BG60</f>
        <v>0</v>
      </c>
      <c r="F35" s="67">
        <f>'Table A-1'!BF60</f>
        <v>239.24242072699147</v>
      </c>
      <c r="G35" s="67">
        <f>'Table A-1'!BH60</f>
        <v>478.55495939675171</v>
      </c>
      <c r="H35" s="67">
        <f>'Table A-1'!BK60</f>
        <v>0</v>
      </c>
      <c r="I35" s="67">
        <f>'Table A-1'!BJ60</f>
        <v>239.24242072699147</v>
      </c>
      <c r="J35" s="67">
        <f>'Table A-1'!BL60</f>
        <v>478.48484145398294</v>
      </c>
      <c r="K35" s="67">
        <f>IF(E35="","",E35*(Inflation!$B$23/Inflation!$B$2))</f>
        <v>0</v>
      </c>
      <c r="L35" s="67">
        <f>IF(F35="","",F35*(Inflation!$B$23/Inflation!$B$2))</f>
        <v>381.40608872952254</v>
      </c>
      <c r="M35" s="67">
        <f>IF(G35="","",G35*(Inflation!$B$23/Inflation!$B$2))</f>
        <v>762.92396118962233</v>
      </c>
      <c r="N35" s="67">
        <f>IF(H35="","",H35*(Inflation!$B$23/Inflation!$B$2))</f>
        <v>0</v>
      </c>
      <c r="O35" s="67">
        <f>IF(I35="","",I35*(Inflation!$B$23/Inflation!$B$2))</f>
        <v>381.40608872952254</v>
      </c>
      <c r="P35" s="67">
        <f>IF(J35="","",J35*(Inflation!$B$23/Inflation!$B$2))</f>
        <v>762.81217745904507</v>
      </c>
    </row>
    <row r="36" spans="1:16" ht="14.25" x14ac:dyDescent="0.45">
      <c r="A36" s="66" t="s">
        <v>115</v>
      </c>
      <c r="B36" s="66" t="s">
        <v>116</v>
      </c>
      <c r="C36" s="66" t="str">
        <f>'Table A-1'!A61</f>
        <v>1615-AC18</v>
      </c>
      <c r="D36" s="66" t="str">
        <f>'Table A-1'!D61</f>
        <v>U.S. Citizenship and Immigration Services Fee Schedule and  Changes to Certain Other Immigration Benefit Request Requirements</v>
      </c>
      <c r="E36" s="67" t="str">
        <f>'Table A-1'!BG61</f>
        <v/>
      </c>
      <c r="F36" s="67">
        <f>'Table A-1'!BF61</f>
        <v>-391.99103137184602</v>
      </c>
      <c r="G36" s="67" t="str">
        <f>'Table A-1'!BH61</f>
        <v/>
      </c>
      <c r="H36" s="67" t="str">
        <f>'Table A-1'!BK61</f>
        <v/>
      </c>
      <c r="I36" s="67">
        <f>'Table A-1'!BJ61</f>
        <v>-391.99103137184602</v>
      </c>
      <c r="J36" s="67" t="str">
        <f>'Table A-1'!BL61</f>
        <v/>
      </c>
      <c r="K36" s="67" t="str">
        <f>IF(E36="","",E36*(Inflation!$B$23/Inflation!$B$2))</f>
        <v/>
      </c>
      <c r="L36" s="67">
        <f>IF(F36="","",F36*(Inflation!$B$23/Inflation!$B$2))</f>
        <v>-624.92164072857418</v>
      </c>
      <c r="M36" s="67" t="str">
        <f>IF(G36="","",G36*(Inflation!$B$23/Inflation!$B$2))</f>
        <v/>
      </c>
      <c r="N36" s="67" t="str">
        <f>IF(H36="","",H36*(Inflation!$B$23/Inflation!$B$2))</f>
        <v/>
      </c>
      <c r="O36" s="67">
        <f>IF(I36="","",I36*(Inflation!$B$23/Inflation!$B$2))</f>
        <v>-624.92164072857418</v>
      </c>
      <c r="P36" s="67" t="str">
        <f>IF(J36="","",J36*(Inflation!$B$23/Inflation!$B$2))</f>
        <v/>
      </c>
    </row>
    <row r="37" spans="1:16" ht="14.25" x14ac:dyDescent="0.45">
      <c r="A37" s="66" t="s">
        <v>109</v>
      </c>
      <c r="B37" s="66" t="s">
        <v>109</v>
      </c>
      <c r="C37" s="66" t="str">
        <f>'Table A-1'!A73</f>
        <v>2900-AQ48</v>
      </c>
      <c r="D37" s="66" t="str">
        <f>'Table A-1'!D73</f>
        <v>Program of Comprehensive Assistance for Family Caregivers Amendments Under the VA MISSION Act of 2018</v>
      </c>
      <c r="E37" s="67" t="str">
        <f>'Table A-1'!BG73</f>
        <v/>
      </c>
      <c r="F37" s="67">
        <f>'Table A-1'!BF73</f>
        <v>594.43183245721025</v>
      </c>
      <c r="G37" s="67" t="str">
        <f>'Table A-1'!BH73</f>
        <v/>
      </c>
      <c r="H37" s="67" t="str">
        <f>'Table A-1'!BK73</f>
        <v/>
      </c>
      <c r="I37" s="67">
        <f>'Table A-1'!BJ73</f>
        <v>631.82875066234919</v>
      </c>
      <c r="J37" s="67" t="str">
        <f>'Table A-1'!BL73</f>
        <v/>
      </c>
      <c r="K37" s="67" t="str">
        <f>IF(E37="","",E37*(Inflation!$B$23/Inflation!$B$2))</f>
        <v/>
      </c>
      <c r="L37" s="67">
        <f>IF(F37="","",F37*(Inflation!$B$23/Inflation!$B$2))</f>
        <v>947.65769191303252</v>
      </c>
      <c r="M37" s="67" t="str">
        <f>IF(G37="","",G37*(Inflation!$B$23/Inflation!$B$2))</f>
        <v/>
      </c>
      <c r="N37" s="67" t="str">
        <f>IF(H37="","",H37*(Inflation!$B$23/Inflation!$B$2))</f>
        <v/>
      </c>
      <c r="O37" s="67">
        <f>IF(I37="","",I37*(Inflation!$B$23/Inflation!$B$2))</f>
        <v>1007.2767689137474</v>
      </c>
      <c r="P37" s="67" t="str">
        <f>IF(J37="","",J37*(Inflation!$B$23/Inflation!$B$2))</f>
        <v/>
      </c>
    </row>
    <row r="38" spans="1:16" ht="14.25" x14ac:dyDescent="0.45">
      <c r="A38" s="66" t="s">
        <v>113</v>
      </c>
      <c r="B38" s="66" t="s">
        <v>680</v>
      </c>
      <c r="C38" s="66" t="str">
        <f>'Table A-1'!A74</f>
        <v>1810-AB59</v>
      </c>
      <c r="D38" s="66" t="str">
        <f>'Table A-1'!D74</f>
        <v>Equitable Services - CARES Program</v>
      </c>
      <c r="E38" s="67" t="str">
        <f>'Table A-1'!BG74</f>
        <v/>
      </c>
      <c r="F38" s="67">
        <f>'Table A-1'!BF74</f>
        <v>4040.8970417633404</v>
      </c>
      <c r="G38" s="67" t="str">
        <f>'Table A-1'!BH74</f>
        <v/>
      </c>
      <c r="H38" s="67" t="str">
        <f>'Table A-1'!BK74</f>
        <v/>
      </c>
      <c r="I38" s="67">
        <f>'Table A-1'!BJ74</f>
        <v>3894.3505413766429</v>
      </c>
      <c r="J38" s="67" t="str">
        <f>'Table A-1'!BL74</f>
        <v/>
      </c>
      <c r="K38" s="67" t="str">
        <f>IF(E38="","",E38*(Inflation!$B$23/Inflation!$B$2))</f>
        <v/>
      </c>
      <c r="L38" s="67">
        <f>IF(F38="","",F38*(Inflation!$B$23/Inflation!$B$2))</f>
        <v>6442.0963931659971</v>
      </c>
      <c r="M38" s="67" t="str">
        <f>IF(G38="","",G38*(Inflation!$B$23/Inflation!$B$2))</f>
        <v/>
      </c>
      <c r="N38" s="67" t="str">
        <f>IF(H38="","",H38*(Inflation!$B$23/Inflation!$B$2))</f>
        <v/>
      </c>
      <c r="O38" s="67">
        <f>IF(I38="","",I38*(Inflation!$B$23/Inflation!$B$2))</f>
        <v>6208.4683962595782</v>
      </c>
      <c r="P38" s="67" t="str">
        <f>IF(J38="","",J38*(Inflation!$B$23/Inflation!$B$2))</f>
        <v/>
      </c>
    </row>
    <row r="39" spans="1:16" ht="14.25" x14ac:dyDescent="0.45">
      <c r="A39" s="66" t="s">
        <v>113</v>
      </c>
      <c r="B39" s="66" t="s">
        <v>117</v>
      </c>
      <c r="C39" s="66" t="str">
        <f>'Table A-1'!A75</f>
        <v>1840-ZA04</v>
      </c>
      <c r="D39" s="66" t="str">
        <f>'Table A-1'!D75</f>
        <v>Eligibility of Students at Institutions of Higher Education for Funds under the Coronavirus Aid, Relief, and Economic Security (CARES) Act</v>
      </c>
      <c r="E39" s="67" t="str">
        <f>'Table A-1'!BG75</f>
        <v/>
      </c>
      <c r="F39" s="67">
        <f>'Table A-1'!BF75</f>
        <v>8764.7428460943538</v>
      </c>
      <c r="G39" s="67" t="str">
        <f>'Table A-1'!BH75</f>
        <v/>
      </c>
      <c r="H39" s="67" t="str">
        <f>'Table A-1'!BK75</f>
        <v/>
      </c>
      <c r="I39" s="67">
        <f>'Table A-1'!BJ75</f>
        <v>8764.7428460943538</v>
      </c>
      <c r="J39" s="67" t="str">
        <f>'Table A-1'!BL75</f>
        <v/>
      </c>
      <c r="K39" s="67" t="str">
        <f>IF(E39="","",E39*(Inflation!$B$23/Inflation!$B$2))</f>
        <v/>
      </c>
      <c r="L39" s="67">
        <f>IF(F39="","",F39*(Inflation!$B$23/Inflation!$B$2))</f>
        <v>13972.966322154254</v>
      </c>
      <c r="M39" s="67" t="str">
        <f>IF(G39="","",G39*(Inflation!$B$23/Inflation!$B$2))</f>
        <v/>
      </c>
      <c r="N39" s="67" t="str">
        <f>IF(H39="","",H39*(Inflation!$B$23/Inflation!$B$2))</f>
        <v/>
      </c>
      <c r="O39" s="67">
        <f>IF(I39="","",I39*(Inflation!$B$23/Inflation!$B$2))</f>
        <v>13972.966322154254</v>
      </c>
      <c r="P39" s="67" t="str">
        <f>IF(J39="","",J39*(Inflation!$B$23/Inflation!$B$2))</f>
        <v/>
      </c>
    </row>
    <row r="40" spans="1:16" ht="14.25" x14ac:dyDescent="0.45">
      <c r="A40" s="66" t="s">
        <v>673</v>
      </c>
      <c r="B40" s="66" t="s">
        <v>681</v>
      </c>
      <c r="C40" s="66" t="str">
        <f>'Table A-1'!A84</f>
        <v>0651-AD31</v>
      </c>
      <c r="D40" s="66" t="str">
        <f>'Table A-1'!D84</f>
        <v>Setting and Adjusting Patent Fees During Fiscal Year 2020</v>
      </c>
      <c r="E40" s="67" t="str">
        <f>'Table A-1'!BG84</f>
        <v/>
      </c>
      <c r="F40" s="67">
        <f>'Table A-1'!BF84</f>
        <v>-182.30665119876255</v>
      </c>
      <c r="G40" s="67" t="str">
        <f>'Table A-1'!BH84</f>
        <v/>
      </c>
      <c r="H40" s="67" t="str">
        <f>'Table A-1'!BK84</f>
        <v/>
      </c>
      <c r="I40" s="67">
        <f>'Table A-1'!BJ84</f>
        <v>-169.68542150038667</v>
      </c>
      <c r="J40" s="67" t="str">
        <f>'Table A-1'!BL84</f>
        <v/>
      </c>
      <c r="K40" s="67" t="str">
        <f>IF(E40="","",E40*(Inflation!$B$23/Inflation!$B$2))</f>
        <v/>
      </c>
      <c r="L40" s="67">
        <f>IF(F40="","",F40*(Inflation!$B$23/Inflation!$B$2))</f>
        <v>-290.63769950080848</v>
      </c>
      <c r="M40" s="67" t="str">
        <f>IF(G40="","",G40*(Inflation!$B$23/Inflation!$B$2))</f>
        <v/>
      </c>
      <c r="N40" s="67" t="str">
        <f>IF(H40="","",H40*(Inflation!$B$23/Inflation!$B$2))</f>
        <v/>
      </c>
      <c r="O40" s="67">
        <f>IF(I40="","",I40*(Inflation!$B$23/Inflation!$B$2))</f>
        <v>-270.51662799690632</v>
      </c>
      <c r="P40" s="67" t="str">
        <f>IF(J40="","",J40*(Inflation!$B$23/Inflation!$B$2))</f>
        <v/>
      </c>
    </row>
  </sheetData>
  <mergeCells count="3">
    <mergeCell ref="E3:P3"/>
    <mergeCell ref="E4:J4"/>
    <mergeCell ref="K4:P4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8"/>
  <sheetViews>
    <sheetView workbookViewId="0">
      <selection activeCell="P8" sqref="K6:P8"/>
    </sheetView>
  </sheetViews>
  <sheetFormatPr defaultRowHeight="12.75" x14ac:dyDescent="0.35"/>
  <cols>
    <col min="1" max="1" width="7" customWidth="1"/>
    <col min="2" max="2" width="9.796875" customWidth="1"/>
    <col min="3" max="3" width="10.46484375" bestFit="1" customWidth="1"/>
    <col min="4" max="4" width="111.46484375" customWidth="1"/>
    <col min="5" max="5" width="12" customWidth="1"/>
    <col min="6" max="6" width="10.19921875" customWidth="1"/>
    <col min="7" max="8" width="12" customWidth="1"/>
    <col min="9" max="9" width="9.796875" customWidth="1"/>
    <col min="10" max="10" width="12.19921875" customWidth="1"/>
    <col min="11" max="11" width="11" customWidth="1"/>
    <col min="12" max="12" width="10.46484375" customWidth="1"/>
    <col min="13" max="13" width="11.46484375" customWidth="1"/>
    <col min="14" max="14" width="11.53125" customWidth="1"/>
    <col min="15" max="15" width="9.53125" customWidth="1"/>
    <col min="16" max="16" width="11.46484375" customWidth="1"/>
  </cols>
  <sheetData>
    <row r="1" spans="1:16" ht="14.25" x14ac:dyDescent="0.45">
      <c r="A1" s="6" t="s">
        <v>729</v>
      </c>
    </row>
    <row r="3" spans="1:16" ht="14.25" x14ac:dyDescent="0.45">
      <c r="A3" s="7"/>
      <c r="B3" s="7"/>
      <c r="C3" s="7"/>
      <c r="D3" s="7"/>
      <c r="E3" s="110" t="s">
        <v>106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ht="14.25" x14ac:dyDescent="0.45">
      <c r="A4" s="7"/>
      <c r="B4" s="7"/>
      <c r="C4" s="7"/>
      <c r="D4" s="7"/>
      <c r="E4" s="121" t="s">
        <v>66</v>
      </c>
      <c r="F4" s="121"/>
      <c r="G4" s="121"/>
      <c r="H4" s="121"/>
      <c r="I4" s="121"/>
      <c r="J4" s="121"/>
      <c r="K4" s="122" t="s">
        <v>691</v>
      </c>
      <c r="L4" s="122"/>
      <c r="M4" s="122"/>
      <c r="N4" s="122"/>
      <c r="O4" s="122"/>
      <c r="P4" s="122"/>
    </row>
    <row r="5" spans="1:16" ht="28.5" x14ac:dyDescent="0.45">
      <c r="A5" s="11" t="str">
        <f>'[1]Table A-1'!A3</f>
        <v>Agency</v>
      </c>
      <c r="B5" s="11" t="str">
        <f>'[1]Table A-1'!B3</f>
        <v>Subagency</v>
      </c>
      <c r="C5" s="11" t="str">
        <f>'[1]Table A-1'!C3</f>
        <v>RIN</v>
      </c>
      <c r="D5" s="11" t="str">
        <f>'[1]Table A-1'!D3</f>
        <v>Title</v>
      </c>
      <c r="E5" s="13" t="s">
        <v>71</v>
      </c>
      <c r="F5" s="13" t="s">
        <v>72</v>
      </c>
      <c r="G5" s="13" t="s">
        <v>73</v>
      </c>
      <c r="H5" s="13" t="s">
        <v>74</v>
      </c>
      <c r="I5" s="13" t="s">
        <v>75</v>
      </c>
      <c r="J5" s="13" t="s">
        <v>76</v>
      </c>
      <c r="K5" s="13" t="s">
        <v>71</v>
      </c>
      <c r="L5" s="13" t="s">
        <v>72</v>
      </c>
      <c r="M5" s="13" t="s">
        <v>73</v>
      </c>
      <c r="N5" s="13" t="s">
        <v>74</v>
      </c>
      <c r="O5" s="13" t="s">
        <v>75</v>
      </c>
      <c r="P5" s="13" t="s">
        <v>76</v>
      </c>
    </row>
    <row r="6" spans="1:16" s="27" customFormat="1" ht="14.25" x14ac:dyDescent="0.45">
      <c r="A6" s="66" t="s">
        <v>115</v>
      </c>
      <c r="B6" s="66" t="s">
        <v>116</v>
      </c>
      <c r="C6" s="66" t="str">
        <f>'Table A-1'!A59</f>
        <v>1615-AC19</v>
      </c>
      <c r="D6" s="66" t="str">
        <f>'Table A-1'!D59</f>
        <v>Removal of 30-Day Processing Provision for Asylum Applicant-Related Form I-765 Employment Authorization Applications</v>
      </c>
      <c r="E6" s="67">
        <f>'Table A-1'!BO59</f>
        <v>0</v>
      </c>
      <c r="F6" s="67">
        <f>'Table A-1'!BN59</f>
        <v>271.63691028615619</v>
      </c>
      <c r="G6" s="67">
        <f>'Table A-1'!BP59</f>
        <v>543.27382057231239</v>
      </c>
      <c r="H6" s="67">
        <f>'Table A-1'!BS59</f>
        <v>0</v>
      </c>
      <c r="I6" s="67">
        <f>'Table A-1'!BR59</f>
        <v>271.63691028615619</v>
      </c>
      <c r="J6" s="67">
        <f>'Table A-1'!BT59</f>
        <v>543.27382057231239</v>
      </c>
      <c r="K6" s="67">
        <f>IF(E6="","",E6*(Inflation!$B$23/Inflation!$B$2))</f>
        <v>0</v>
      </c>
      <c r="L6" s="67">
        <f>IF(F6="","",F6*(Inflation!$B$23/Inflation!$B$2))</f>
        <v>433.05017225620463</v>
      </c>
      <c r="M6" s="67">
        <f>IF(G6="","",G6*(Inflation!$B$23/Inflation!$B$2))</f>
        <v>866.10034451240927</v>
      </c>
      <c r="N6" s="67">
        <f>IF(H6="","",H6*(Inflation!$B$23/Inflation!$B$2))</f>
        <v>0</v>
      </c>
      <c r="O6" s="67">
        <f>IF(I6="","",I6*(Inflation!$B$23/Inflation!$B$2))</f>
        <v>433.05017225620463</v>
      </c>
      <c r="P6" s="67">
        <f>IF(J6="","",J6*(Inflation!$B$23/Inflation!$B$2))</f>
        <v>866.10034451240927</v>
      </c>
    </row>
    <row r="7" spans="1:16" s="27" customFormat="1" ht="14.25" x14ac:dyDescent="0.45">
      <c r="A7" s="66" t="s">
        <v>115</v>
      </c>
      <c r="B7" s="66" t="s">
        <v>116</v>
      </c>
      <c r="C7" s="66" t="str">
        <f>'Table A-1'!A60</f>
        <v>1615-AC27</v>
      </c>
      <c r="D7" s="66" t="str">
        <f>'Table A-1'!D60</f>
        <v>Asylum Application, Interview, and Employment Authorization for Applicants</v>
      </c>
      <c r="E7" s="67">
        <f>'Table A-1'!BO60</f>
        <v>0</v>
      </c>
      <c r="F7" s="67">
        <f>'Table A-1'!BN60</f>
        <v>1563.4197699149263</v>
      </c>
      <c r="G7" s="67">
        <f>'Table A-1'!BP60</f>
        <v>3126.9096577726214</v>
      </c>
      <c r="H7" s="67">
        <f>'Table A-1'!BS60</f>
        <v>0</v>
      </c>
      <c r="I7" s="67">
        <f>'Table A-1'!BR60</f>
        <v>1563.2795340293887</v>
      </c>
      <c r="J7" s="67">
        <f>'Table A-1'!BT60</f>
        <v>3126.5590680587775</v>
      </c>
      <c r="K7" s="67">
        <f>IF(E7="","",E7*(Inflation!$B$23/Inflation!$B$2))</f>
        <v>0</v>
      </c>
      <c r="L7" s="67">
        <f>IF(F7="","",F7*(Inflation!$B$23/Inflation!$B$2))</f>
        <v>2492.4418406805871</v>
      </c>
      <c r="M7" s="67">
        <f>IF(G7="","",G7*(Inflation!$B$23/Inflation!$B$2))</f>
        <v>4984.9954650917516</v>
      </c>
      <c r="N7" s="67">
        <f>IF(H7="","",H7*(Inflation!$B$23/Inflation!$B$2))</f>
        <v>0</v>
      </c>
      <c r="O7" s="67">
        <f>IF(I7="","",I7*(Inflation!$B$23/Inflation!$B$2))</f>
        <v>2492.2182732194324</v>
      </c>
      <c r="P7" s="67">
        <f>IF(J7="","",J7*(Inflation!$B$23/Inflation!$B$2))</f>
        <v>4984.4365464388648</v>
      </c>
    </row>
    <row r="8" spans="1:16" s="27" customFormat="1" ht="14.25" x14ac:dyDescent="0.45">
      <c r="A8" s="66" t="s">
        <v>115</v>
      </c>
      <c r="B8" s="66" t="s">
        <v>116</v>
      </c>
      <c r="C8" s="66" t="str">
        <f>'Table A-1'!A61</f>
        <v>1615-AC18</v>
      </c>
      <c r="D8" s="66" t="str">
        <f>'Table A-1'!D61</f>
        <v>U.S. Citizenship and Immigration Services Fee Schedule and  Changes to Certain Other Immigration Benefit Request Requirements</v>
      </c>
      <c r="E8" s="67" t="str">
        <f>'Table A-1'!BO61</f>
        <v/>
      </c>
      <c r="F8" s="67">
        <f>'Table A-1'!BN61</f>
        <v>591.16578041416335</v>
      </c>
      <c r="G8" s="67" t="str">
        <f>'Table A-1'!BP61</f>
        <v/>
      </c>
      <c r="H8" s="67" t="str">
        <f>'Table A-1'!BS61</f>
        <v/>
      </c>
      <c r="I8" s="67">
        <f>'Table A-1'!BR61</f>
        <v>591.16578041416335</v>
      </c>
      <c r="J8" s="67" t="str">
        <f>'Table A-1'!BT61</f>
        <v/>
      </c>
      <c r="K8" s="67" t="str">
        <f>IF(E8="","",E8*(Inflation!$B$23/Inflation!$B$2))</f>
        <v/>
      </c>
      <c r="L8" s="67">
        <f>IF(F8="","",F8*(Inflation!$B$23/Inflation!$B$2))</f>
        <v>942.45087227151464</v>
      </c>
      <c r="M8" s="67" t="str">
        <f>IF(G8="","",G8*(Inflation!$B$23/Inflation!$B$2))</f>
        <v/>
      </c>
      <c r="N8" s="67" t="str">
        <f>IF(H8="","",H8*(Inflation!$B$23/Inflation!$B$2))</f>
        <v/>
      </c>
      <c r="O8" s="67">
        <f>IF(I8="","",I8*(Inflation!$B$23/Inflation!$B$2))</f>
        <v>942.45087227151464</v>
      </c>
      <c r="P8" s="67" t="str">
        <f>IF(J8="","",J8*(Inflation!$B$23/Inflation!$B$2))</f>
        <v/>
      </c>
    </row>
  </sheetData>
  <mergeCells count="3">
    <mergeCell ref="E3:P3"/>
    <mergeCell ref="E4:J4"/>
    <mergeCell ref="K4:P4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7"/>
  <sheetViews>
    <sheetView workbookViewId="0">
      <selection activeCell="C3" sqref="C3"/>
    </sheetView>
  </sheetViews>
  <sheetFormatPr defaultRowHeight="12.75" x14ac:dyDescent="0.35"/>
  <cols>
    <col min="1" max="1" width="37.46484375" customWidth="1"/>
    <col min="2" max="2" width="74.53125" style="39" customWidth="1"/>
    <col min="3" max="3" width="15.73046875" style="20" customWidth="1"/>
    <col min="4" max="4" width="46.19921875" style="30" customWidth="1"/>
  </cols>
  <sheetData>
    <row r="1" spans="1:4" ht="14.25" x14ac:dyDescent="0.45">
      <c r="A1" s="6" t="s">
        <v>730</v>
      </c>
      <c r="B1" s="36"/>
      <c r="C1" s="32"/>
      <c r="D1" s="28"/>
    </row>
    <row r="2" spans="1:4" ht="14.25" x14ac:dyDescent="0.45">
      <c r="A2" s="7"/>
      <c r="B2" s="36"/>
      <c r="C2" s="32"/>
      <c r="D2" s="28"/>
    </row>
    <row r="3" spans="1:4" s="31" customFormat="1" ht="28.5" x14ac:dyDescent="0.4">
      <c r="A3" s="22" t="s">
        <v>14</v>
      </c>
      <c r="B3" s="37" t="s">
        <v>157</v>
      </c>
      <c r="C3" s="37" t="s">
        <v>158</v>
      </c>
      <c r="D3" s="22" t="s">
        <v>165</v>
      </c>
    </row>
    <row r="4" spans="1:4" s="27" customFormat="1" ht="28.5" x14ac:dyDescent="0.35">
      <c r="A4" s="38" t="s">
        <v>159</v>
      </c>
      <c r="B4" s="38" t="s">
        <v>174</v>
      </c>
      <c r="C4" s="26" t="s">
        <v>160</v>
      </c>
      <c r="D4" s="29" t="s">
        <v>175</v>
      </c>
    </row>
    <row r="5" spans="1:4" s="27" customFormat="1" ht="14.25" x14ac:dyDescent="0.35">
      <c r="A5" s="38" t="s">
        <v>159</v>
      </c>
      <c r="B5" s="38" t="s">
        <v>173</v>
      </c>
      <c r="C5" s="26" t="s">
        <v>161</v>
      </c>
      <c r="D5" s="29" t="s">
        <v>172</v>
      </c>
    </row>
    <row r="6" spans="1:4" s="27" customFormat="1" ht="57" x14ac:dyDescent="0.35">
      <c r="A6" s="38" t="s">
        <v>162</v>
      </c>
      <c r="B6" s="38" t="s">
        <v>189</v>
      </c>
      <c r="C6" s="26" t="s">
        <v>160</v>
      </c>
      <c r="D6" s="29" t="s">
        <v>188</v>
      </c>
    </row>
    <row r="7" spans="1:4" s="27" customFormat="1" ht="85.5" x14ac:dyDescent="0.35">
      <c r="A7" s="38" t="s">
        <v>218</v>
      </c>
      <c r="B7" s="38" t="s">
        <v>209</v>
      </c>
      <c r="C7" s="26" t="s">
        <v>161</v>
      </c>
      <c r="D7" s="29" t="s">
        <v>208</v>
      </c>
    </row>
    <row r="8" spans="1:4" s="27" customFormat="1" ht="14.25" x14ac:dyDescent="0.35">
      <c r="A8" s="38" t="s">
        <v>163</v>
      </c>
      <c r="B8" s="38" t="s">
        <v>180</v>
      </c>
      <c r="C8" s="26" t="s">
        <v>161</v>
      </c>
      <c r="D8" s="29" t="s">
        <v>179</v>
      </c>
    </row>
    <row r="9" spans="1:4" s="27" customFormat="1" ht="14.25" x14ac:dyDescent="0.35">
      <c r="A9" s="38" t="s">
        <v>164</v>
      </c>
      <c r="B9" s="38" t="s">
        <v>167</v>
      </c>
      <c r="C9" s="26" t="s">
        <v>161</v>
      </c>
      <c r="D9" s="29" t="s">
        <v>166</v>
      </c>
    </row>
    <row r="10" spans="1:4" s="27" customFormat="1" ht="14.25" x14ac:dyDescent="0.35">
      <c r="A10" s="38" t="s">
        <v>164</v>
      </c>
      <c r="B10" s="38" t="s">
        <v>181</v>
      </c>
      <c r="C10" s="26" t="s">
        <v>161</v>
      </c>
      <c r="D10" s="29" t="s">
        <v>182</v>
      </c>
    </row>
    <row r="11" spans="1:4" s="27" customFormat="1" ht="14.25" x14ac:dyDescent="0.35">
      <c r="A11" s="38" t="s">
        <v>164</v>
      </c>
      <c r="B11" s="38" t="s">
        <v>169</v>
      </c>
      <c r="C11" s="26" t="s">
        <v>161</v>
      </c>
      <c r="D11" s="29" t="s">
        <v>168</v>
      </c>
    </row>
    <row r="12" spans="1:4" s="27" customFormat="1" ht="14.25" x14ac:dyDescent="0.35">
      <c r="A12" s="38" t="s">
        <v>164</v>
      </c>
      <c r="B12" s="38" t="s">
        <v>171</v>
      </c>
      <c r="C12" s="26" t="s">
        <v>161</v>
      </c>
      <c r="D12" s="29" t="s">
        <v>170</v>
      </c>
    </row>
    <row r="13" spans="1:4" s="27" customFormat="1" ht="28.5" x14ac:dyDescent="0.35">
      <c r="A13" s="38" t="s">
        <v>164</v>
      </c>
      <c r="B13" s="38" t="s">
        <v>187</v>
      </c>
      <c r="C13" s="26" t="s">
        <v>161</v>
      </c>
      <c r="D13" s="29" t="s">
        <v>186</v>
      </c>
    </row>
    <row r="14" spans="1:4" s="27" customFormat="1" ht="14.25" x14ac:dyDescent="0.35">
      <c r="A14" s="38" t="s">
        <v>164</v>
      </c>
      <c r="B14" s="38" t="s">
        <v>205</v>
      </c>
      <c r="C14" s="26" t="s">
        <v>161</v>
      </c>
      <c r="D14" s="29" t="s">
        <v>204</v>
      </c>
    </row>
    <row r="15" spans="1:4" s="27" customFormat="1" ht="14.25" x14ac:dyDescent="0.35">
      <c r="A15" s="38" t="s">
        <v>164</v>
      </c>
      <c r="B15" s="38" t="s">
        <v>207</v>
      </c>
      <c r="C15" s="26" t="s">
        <v>161</v>
      </c>
      <c r="D15" s="29" t="s">
        <v>206</v>
      </c>
    </row>
    <row r="16" spans="1:4" s="27" customFormat="1" ht="14.25" x14ac:dyDescent="0.35">
      <c r="A16" s="38" t="s">
        <v>164</v>
      </c>
      <c r="B16" s="38" t="s">
        <v>215</v>
      </c>
      <c r="C16" s="26" t="s">
        <v>161</v>
      </c>
      <c r="D16" s="29" t="s">
        <v>214</v>
      </c>
    </row>
    <row r="17" spans="1:4" s="27" customFormat="1" ht="14.25" x14ac:dyDescent="0.35">
      <c r="A17" s="38" t="s">
        <v>164</v>
      </c>
      <c r="B17" s="38" t="s">
        <v>217</v>
      </c>
      <c r="C17" s="26" t="s">
        <v>161</v>
      </c>
      <c r="D17" s="29" t="s">
        <v>216</v>
      </c>
    </row>
    <row r="18" spans="1:4" ht="42.75" x14ac:dyDescent="0.35">
      <c r="A18" s="46" t="s">
        <v>177</v>
      </c>
      <c r="B18" s="33" t="s">
        <v>178</v>
      </c>
      <c r="C18" s="26" t="s">
        <v>161</v>
      </c>
      <c r="D18" s="35" t="s">
        <v>176</v>
      </c>
    </row>
    <row r="19" spans="1:4" s="27" customFormat="1" ht="14.25" x14ac:dyDescent="0.35">
      <c r="A19" s="46" t="s">
        <v>177</v>
      </c>
      <c r="B19" s="33" t="s">
        <v>201</v>
      </c>
      <c r="C19" s="26" t="s">
        <v>160</v>
      </c>
      <c r="D19" s="29" t="s">
        <v>200</v>
      </c>
    </row>
    <row r="20" spans="1:4" ht="14.25" x14ac:dyDescent="0.45">
      <c r="A20" s="33" t="s">
        <v>184</v>
      </c>
      <c r="B20" s="33" t="s">
        <v>185</v>
      </c>
      <c r="C20" s="25" t="s">
        <v>160</v>
      </c>
      <c r="D20" s="35" t="s">
        <v>183</v>
      </c>
    </row>
    <row r="21" spans="1:4" ht="14.25" x14ac:dyDescent="0.35">
      <c r="A21" s="33" t="s">
        <v>184</v>
      </c>
      <c r="B21" s="33" t="s">
        <v>191</v>
      </c>
      <c r="C21" s="34" t="s">
        <v>160</v>
      </c>
      <c r="D21" s="35" t="s">
        <v>190</v>
      </c>
    </row>
    <row r="22" spans="1:4" ht="28.5" x14ac:dyDescent="0.35">
      <c r="A22" s="33" t="s">
        <v>184</v>
      </c>
      <c r="B22" s="33" t="s">
        <v>211</v>
      </c>
      <c r="C22" s="34" t="s">
        <v>160</v>
      </c>
      <c r="D22" s="35" t="s">
        <v>210</v>
      </c>
    </row>
    <row r="23" spans="1:4" ht="14.25" x14ac:dyDescent="0.35">
      <c r="A23" s="33" t="s">
        <v>194</v>
      </c>
      <c r="B23" s="33" t="s">
        <v>193</v>
      </c>
      <c r="C23" s="34" t="s">
        <v>161</v>
      </c>
      <c r="D23" s="35" t="s">
        <v>192</v>
      </c>
    </row>
    <row r="24" spans="1:4" ht="14.25" x14ac:dyDescent="0.35">
      <c r="A24" s="33" t="s">
        <v>194</v>
      </c>
      <c r="B24" s="33" t="s">
        <v>203</v>
      </c>
      <c r="C24" s="34" t="s">
        <v>161</v>
      </c>
      <c r="D24" s="35" t="s">
        <v>202</v>
      </c>
    </row>
    <row r="25" spans="1:4" ht="28.5" x14ac:dyDescent="0.45">
      <c r="A25" s="33" t="s">
        <v>197</v>
      </c>
      <c r="B25" s="33" t="s">
        <v>196</v>
      </c>
      <c r="C25" s="25" t="s">
        <v>160</v>
      </c>
      <c r="D25" s="35" t="s">
        <v>195</v>
      </c>
    </row>
    <row r="26" spans="1:4" ht="14.25" x14ac:dyDescent="0.45">
      <c r="A26" s="33" t="s">
        <v>197</v>
      </c>
      <c r="B26" s="33" t="s">
        <v>199</v>
      </c>
      <c r="C26" s="25" t="s">
        <v>160</v>
      </c>
      <c r="D26" s="35" t="s">
        <v>198</v>
      </c>
    </row>
    <row r="27" spans="1:4" ht="28.5" x14ac:dyDescent="0.35">
      <c r="A27" s="33" t="s">
        <v>197</v>
      </c>
      <c r="B27" s="33" t="s">
        <v>213</v>
      </c>
      <c r="C27" s="8" t="s">
        <v>160</v>
      </c>
      <c r="D27" s="35" t="s">
        <v>212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54F59BD02E8D4A8D4D2E053D0B8601" ma:contentTypeVersion="2" ma:contentTypeDescription="Create a new document." ma:contentTypeScope="" ma:versionID="f9073d35644979901d87d3f7a028acc8">
  <xsd:schema xmlns:xsd="http://www.w3.org/2001/XMLSchema" xmlns:xs="http://www.w3.org/2001/XMLSchema" xmlns:p="http://schemas.microsoft.com/office/2006/metadata/properties" xmlns:ns2="2dc5fc59-671e-4992-9137-367d33e7a620" targetNamespace="http://schemas.microsoft.com/office/2006/metadata/properties" ma:root="true" ma:fieldsID="326b558bee1f799ee9c71add787cd2ad" ns2:_="">
    <xsd:import namespace="2dc5fc59-671e-4992-9137-367d33e7a62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c5fc59-671e-4992-9137-367d33e7a62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16E1EC-98E0-4E02-92FA-8965F26EE18F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2dc5fc59-671e-4992-9137-367d33e7a620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21916F1-F376-4862-9EAD-9CC4D20730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055ACF-7DE8-4373-8352-B6F64EB1CC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c5fc59-671e-4992-9137-367d33e7a6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Notes and Contents</vt:lpstr>
      <vt:lpstr>Table 1-5</vt:lpstr>
      <vt:lpstr>Table 1-6(a)</vt:lpstr>
      <vt:lpstr>Table 1-6(b)</vt:lpstr>
      <vt:lpstr>Table 1-6(c)</vt:lpstr>
      <vt:lpstr>Table 1-6(d)</vt:lpstr>
      <vt:lpstr>Table 1-7(a)</vt:lpstr>
      <vt:lpstr>Table 1-7(b)</vt:lpstr>
      <vt:lpstr>Table 1-10</vt:lpstr>
      <vt:lpstr>Table A-1</vt:lpstr>
      <vt:lpstr>Inflation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2021-01-25T21:02:43Z</dcterms:created>
  <dcterms:modified xsi:type="dcterms:W3CDTF">2024-02-09T02:57:19Z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0x010100C854F59BD02E8D4A8D4D2E053D0B8601</vt:lpwstr>
  </property>
</Properties>
</file>